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esarrollo Social\Observatorio Regional WEB\REPORTE DE CASOS  DE VIOLENCIA  AL 2DO TRIMESTRE\CORTE SUPERIOR DE JUSTICIIA - PODER JUDICIAL\"/>
    </mc:Choice>
  </mc:AlternateContent>
  <bookViews>
    <workbookView xWindow="-120" yWindow="-120" windowWidth="20730" windowHeight="11160" activeTab="2"/>
  </bookViews>
  <sheets>
    <sheet name="2021" sheetId="29" r:id="rId1"/>
    <sheet name="Detalle Resuelto" sheetId="31" r:id="rId2"/>
    <sheet name="ESTADISTICA" sheetId="30" r:id="rId3"/>
  </sheets>
  <calcPr calcId="162913"/>
</workbook>
</file>

<file path=xl/calcChain.xml><?xml version="1.0" encoding="utf-8"?>
<calcChain xmlns="http://schemas.openxmlformats.org/spreadsheetml/2006/main">
  <c r="G12" i="31" l="1"/>
  <c r="G11" i="31"/>
  <c r="J121" i="30" l="1"/>
  <c r="I121" i="30"/>
  <c r="J93" i="30"/>
  <c r="I93" i="30"/>
  <c r="H93" i="30"/>
  <c r="J66" i="30"/>
  <c r="G66" i="30"/>
  <c r="F66" i="30"/>
  <c r="E66" i="30"/>
  <c r="D66" i="30"/>
  <c r="J38" i="30"/>
  <c r="I38" i="30"/>
  <c r="H38" i="30"/>
  <c r="G38" i="30"/>
  <c r="F38" i="30"/>
  <c r="E38" i="30"/>
  <c r="D38" i="30"/>
  <c r="E8" i="30"/>
  <c r="F8" i="30"/>
  <c r="G8" i="30"/>
  <c r="H8" i="30"/>
  <c r="I8" i="30"/>
  <c r="J8" i="30"/>
  <c r="D8" i="30"/>
  <c r="C24" i="29"/>
  <c r="D24" i="29"/>
  <c r="E24" i="29"/>
  <c r="F24" i="29"/>
  <c r="G24" i="29"/>
  <c r="B24" i="29"/>
  <c r="C23" i="29"/>
  <c r="D23" i="29"/>
  <c r="E23" i="29"/>
  <c r="F23" i="29"/>
  <c r="G23" i="29"/>
  <c r="B23" i="29"/>
  <c r="N17" i="29"/>
  <c r="N16" i="29"/>
  <c r="G15" i="29"/>
  <c r="F15" i="29"/>
  <c r="N20" i="29"/>
  <c r="N19" i="29"/>
  <c r="G18" i="29"/>
  <c r="N18" i="29" l="1"/>
  <c r="N15" i="29"/>
  <c r="D12" i="29"/>
  <c r="E12" i="29"/>
  <c r="D9" i="29"/>
  <c r="E9" i="29"/>
  <c r="F9" i="29"/>
  <c r="G9" i="29"/>
  <c r="D6" i="29"/>
  <c r="E6" i="29"/>
  <c r="F6" i="29"/>
  <c r="G6" i="29"/>
  <c r="G22" i="29" l="1"/>
  <c r="F22" i="29"/>
  <c r="E22" i="29"/>
  <c r="D22" i="29"/>
  <c r="C12" i="29" l="1"/>
  <c r="C9" i="29"/>
  <c r="C6" i="29"/>
  <c r="N14" i="29"/>
  <c r="N13" i="29"/>
  <c r="B12" i="29"/>
  <c r="N11" i="29"/>
  <c r="N10" i="29"/>
  <c r="B9" i="29"/>
  <c r="N8" i="29"/>
  <c r="N7" i="29"/>
  <c r="B6" i="29"/>
  <c r="N12" i="29" l="1"/>
  <c r="N9" i="29"/>
  <c r="N6" i="29"/>
  <c r="B22" i="29"/>
  <c r="C22" i="29"/>
  <c r="N23" i="29"/>
  <c r="N24" i="29"/>
  <c r="N22" i="29" l="1"/>
</calcChain>
</file>

<file path=xl/sharedStrings.xml><?xml version="1.0" encoding="utf-8"?>
<sst xmlns="http://schemas.openxmlformats.org/spreadsheetml/2006/main" count="129" uniqueCount="56">
  <si>
    <t>1° Juzgado de Familia de Maynas</t>
  </si>
  <si>
    <t>2° Juzgado de Familia de Maynas</t>
  </si>
  <si>
    <t>Elaboración: Área de Estadística de la CSJLORETO</t>
  </si>
  <si>
    <t>Dependencias</t>
  </si>
  <si>
    <t>Agosto</t>
  </si>
  <si>
    <t>Setiembre</t>
  </si>
  <si>
    <t>3° Juzgado de Familia de Maynas</t>
  </si>
  <si>
    <t>CORTE SUPERIOR DE JUSTICIA DE LORETO</t>
  </si>
  <si>
    <t>Fuente: Formulario Estadistico Electronico</t>
  </si>
  <si>
    <t>Enero</t>
  </si>
  <si>
    <t>Febrero</t>
  </si>
  <si>
    <t>Marzo</t>
  </si>
  <si>
    <t>Abril</t>
  </si>
  <si>
    <t>Mayo</t>
  </si>
  <si>
    <t>Junio</t>
  </si>
  <si>
    <t>Julio</t>
  </si>
  <si>
    <t>PROCESOS PRINCIPALES RESUELTOS POR AUTOS FINALES</t>
  </si>
  <si>
    <t>Auto que Dicta Medida Proteccion</t>
  </si>
  <si>
    <t xml:space="preserve">Total </t>
  </si>
  <si>
    <t>Octubre</t>
  </si>
  <si>
    <t>Noviembre</t>
  </si>
  <si>
    <t>Diciembre</t>
  </si>
  <si>
    <t>Total Auto que Dicta Medida de Proteccion</t>
  </si>
  <si>
    <t>Ordenes de Proteccion Solicitadas</t>
  </si>
  <si>
    <t>Total de ordenes de proteccion solicitadas</t>
  </si>
  <si>
    <t>Total %</t>
  </si>
  <si>
    <t xml:space="preserve">Juzgado Transitorio de Familia </t>
  </si>
  <si>
    <t>3° Juzgado de Familia (Violencia Familiar)</t>
  </si>
  <si>
    <t>PERIODO: ENERO  -  JUNIO 2021</t>
  </si>
  <si>
    <t>Fecha de Corte: 14/07/2021</t>
  </si>
  <si>
    <t>MEDIDAS DE PROTECCION DICTADAS</t>
  </si>
  <si>
    <t>TOTAL</t>
  </si>
  <si>
    <t>DEPENDENCIAS</t>
  </si>
  <si>
    <t>ORDENES DE PROTECCION SOLICITADAS</t>
  </si>
  <si>
    <t>AUTO QUE DICTA MEDIDA PROTECCION</t>
  </si>
  <si>
    <t>AVANCE %</t>
  </si>
  <si>
    <t>1° JUZGADO DE FAMILIA DE MAYNAS</t>
  </si>
  <si>
    <t>MEDIDAS DICTADAS</t>
  </si>
  <si>
    <t>2° JUZGADO DE FAMILIA DE MAYNAS</t>
  </si>
  <si>
    <t>3° JUZGADO DE FAMILIA DE MAYNAS</t>
  </si>
  <si>
    <t>3° JUZGADO DE FAMILIA (VIOLENCIA FAMILIAR)</t>
  </si>
  <si>
    <t xml:space="preserve">JUZGADO TRANSITORIO  DE FAMILIA </t>
  </si>
  <si>
    <t>PROCESOS PRINCIPALES RESUELTOS EN TRAMITE</t>
  </si>
  <si>
    <t>PERIODO : ENERO - JUNIO 2021</t>
  </si>
  <si>
    <t>DETALLES DE PROCESOS PRINCIPALES RESUELTOS EN TRAMITE</t>
  </si>
  <si>
    <t>ORGANOS JURISDICCIONALES</t>
  </si>
  <si>
    <t>TOTAL RESUELTOS</t>
  </si>
  <si>
    <t>1° JUZGADO DE FAMILIA</t>
  </si>
  <si>
    <t>2° JUZGADO DE FAMILIA</t>
  </si>
  <si>
    <t>3° JUZGADO DE FAMILIA</t>
  </si>
  <si>
    <t>JUZGADO DE FAMILIA TRANSITORIO</t>
  </si>
  <si>
    <t>SENTENCIAS</t>
  </si>
  <si>
    <t>Autos Finales</t>
  </si>
  <si>
    <t>Fuente de Información: Sistema Integrado Judicial</t>
  </si>
  <si>
    <t>Elaboración: Area de Estadìstica y Planes -CSJLO</t>
  </si>
  <si>
    <t>Fecha: 09 de Julio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</si>
</sst>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u/>
      <sz val="11"/>
      <color theme="1"/>
      <name val="Arial"/>
      <family val="2"/>
    </font>
    <font>
      <b/>
      <u/>
      <sz val="11"/>
      <name val="Arial"/>
      <family val="2"/>
    </font>
    <font>
      <b/>
      <u/>
      <sz val="12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95">
    <xf numFmtId="0" fontId="0" fillId="0" borderId="0" xfId="0"/>
    <xf numFmtId="0" fontId="1" fillId="2" borderId="0" xfId="0" applyFont="1" applyFill="1"/>
    <xf numFmtId="0" fontId="2" fillId="0" borderId="0" xfId="0" applyFont="1" applyAlignment="1">
      <alignment horizontal="left" vertical="center"/>
    </xf>
    <xf numFmtId="0" fontId="3" fillId="2" borderId="0" xfId="0" applyFont="1" applyFill="1"/>
    <xf numFmtId="0" fontId="3" fillId="0" borderId="0" xfId="0" applyFont="1" applyAlignment="1">
      <alignment horizontal="left" vertical="center"/>
    </xf>
    <xf numFmtId="3" fontId="4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 wrapText="1" indent="3"/>
    </xf>
    <xf numFmtId="3" fontId="6" fillId="0" borderId="0" xfId="0" applyNumberFormat="1" applyFont="1" applyFill="1" applyBorder="1" applyAlignment="1">
      <alignment horizontal="center" vertical="center" wrapText="1"/>
    </xf>
    <xf numFmtId="3" fontId="8" fillId="0" borderId="3" xfId="0" applyNumberFormat="1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left" vertical="center" wrapText="1" indent="3"/>
    </xf>
    <xf numFmtId="3" fontId="0" fillId="0" borderId="9" xfId="0" applyNumberFormat="1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left" vertical="center" wrapText="1" indent="3"/>
    </xf>
    <xf numFmtId="3" fontId="8" fillId="0" borderId="11" xfId="0" applyNumberFormat="1" applyFont="1" applyFill="1" applyBorder="1" applyAlignment="1">
      <alignment horizontal="center" vertical="center" wrapText="1"/>
    </xf>
    <xf numFmtId="3" fontId="0" fillId="0" borderId="12" xfId="0" applyNumberFormat="1" applyFont="1" applyFill="1" applyBorder="1" applyAlignment="1">
      <alignment horizontal="center" vertical="center"/>
    </xf>
    <xf numFmtId="3" fontId="0" fillId="0" borderId="0" xfId="0" applyNumberFormat="1"/>
    <xf numFmtId="3" fontId="8" fillId="0" borderId="17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 shrinkToFit="1"/>
    </xf>
    <xf numFmtId="0" fontId="9" fillId="3" borderId="2" xfId="0" applyFont="1" applyFill="1" applyBorder="1" applyAlignment="1">
      <alignment horizontal="center" vertical="center" wrapText="1" shrinkToFit="1"/>
    </xf>
    <xf numFmtId="0" fontId="9" fillId="3" borderId="16" xfId="0" applyFont="1" applyFill="1" applyBorder="1" applyAlignment="1">
      <alignment horizontal="center" vertical="center" wrapText="1" shrinkToFit="1"/>
    </xf>
    <xf numFmtId="0" fontId="9" fillId="3" borderId="4" xfId="0" applyFont="1" applyFill="1" applyBorder="1" applyAlignment="1">
      <alignment horizontal="center" vertical="center" wrapText="1" shrinkToFit="1"/>
    </xf>
    <xf numFmtId="0" fontId="5" fillId="4" borderId="13" xfId="0" applyFont="1" applyFill="1" applyBorder="1" applyAlignment="1">
      <alignment horizontal="left" vertical="center" wrapText="1"/>
    </xf>
    <xf numFmtId="9" fontId="5" fillId="4" borderId="14" xfId="1" applyFont="1" applyFill="1" applyBorder="1" applyAlignment="1">
      <alignment horizontal="center" vertical="center" wrapText="1"/>
    </xf>
    <xf numFmtId="9" fontId="5" fillId="4" borderId="15" xfId="1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left" vertical="center" wrapText="1"/>
    </xf>
    <xf numFmtId="9" fontId="5" fillId="4" borderId="3" xfId="1" applyFont="1" applyFill="1" applyBorder="1" applyAlignment="1">
      <alignment horizontal="center" vertical="center" wrapText="1"/>
    </xf>
    <xf numFmtId="9" fontId="5" fillId="4" borderId="9" xfId="1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left" vertical="center"/>
    </xf>
    <xf numFmtId="3" fontId="7" fillId="6" borderId="6" xfId="0" applyNumberFormat="1" applyFont="1" applyFill="1" applyBorder="1" applyAlignment="1">
      <alignment horizontal="center" vertical="center"/>
    </xf>
    <xf numFmtId="3" fontId="4" fillId="6" borderId="7" xfId="0" applyNumberFormat="1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left" vertical="center"/>
    </xf>
    <xf numFmtId="3" fontId="7" fillId="6" borderId="2" xfId="0" applyNumberFormat="1" applyFont="1" applyFill="1" applyBorder="1" applyAlignment="1">
      <alignment horizontal="center" vertical="center"/>
    </xf>
    <xf numFmtId="3" fontId="4" fillId="6" borderId="4" xfId="0" applyNumberFormat="1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left" vertical="center" wrapText="1" indent="3"/>
    </xf>
    <xf numFmtId="9" fontId="5" fillId="4" borderId="4" xfId="1" applyFont="1" applyFill="1" applyBorder="1" applyAlignment="1">
      <alignment horizontal="center" vertical="center" wrapText="1"/>
    </xf>
    <xf numFmtId="9" fontId="5" fillId="4" borderId="2" xfId="1" applyFont="1" applyFill="1" applyBorder="1" applyAlignment="1">
      <alignment horizontal="center" vertical="center" wrapText="1"/>
    </xf>
    <xf numFmtId="3" fontId="8" fillId="7" borderId="3" xfId="0" applyNumberFormat="1" applyFont="1" applyFill="1" applyBorder="1" applyAlignment="1">
      <alignment horizontal="center" vertical="center" wrapText="1"/>
    </xf>
    <xf numFmtId="3" fontId="8" fillId="7" borderId="11" xfId="0" applyNumberFormat="1" applyFont="1" applyFill="1" applyBorder="1" applyAlignment="1">
      <alignment horizontal="center" vertical="center" wrapText="1"/>
    </xf>
    <xf numFmtId="3" fontId="8" fillId="7" borderId="17" xfId="0" applyNumberFormat="1" applyFont="1" applyFill="1" applyBorder="1" applyAlignment="1">
      <alignment horizontal="center" vertical="center" wrapText="1"/>
    </xf>
    <xf numFmtId="9" fontId="0" fillId="0" borderId="3" xfId="1" applyFont="1" applyBorder="1" applyAlignment="1">
      <alignment horizontal="center" vertical="center"/>
    </xf>
    <xf numFmtId="0" fontId="0" fillId="0" borderId="0" xfId="0" applyBorder="1"/>
    <xf numFmtId="0" fontId="16" fillId="0" borderId="0" xfId="0" applyFont="1"/>
    <xf numFmtId="0" fontId="17" fillId="8" borderId="19" xfId="0" applyFont="1" applyFill="1" applyBorder="1" applyAlignment="1">
      <alignment horizontal="center" vertical="center"/>
    </xf>
    <xf numFmtId="0" fontId="17" fillId="8" borderId="18" xfId="0" applyFont="1" applyFill="1" applyBorder="1" applyAlignment="1">
      <alignment horizontal="center" vertical="center" wrapText="1"/>
    </xf>
    <xf numFmtId="0" fontId="18" fillId="8" borderId="19" xfId="0" applyFont="1" applyFill="1" applyBorder="1" applyAlignment="1">
      <alignment horizontal="center" vertical="center"/>
    </xf>
    <xf numFmtId="0" fontId="18" fillId="8" borderId="18" xfId="0" applyFont="1" applyFill="1" applyBorder="1" applyAlignment="1">
      <alignment horizontal="center" vertical="center" wrapText="1"/>
    </xf>
    <xf numFmtId="0" fontId="18" fillId="8" borderId="18" xfId="0" applyFont="1" applyFill="1" applyBorder="1" applyAlignment="1">
      <alignment horizontal="center" vertical="center"/>
    </xf>
    <xf numFmtId="0" fontId="18" fillId="8" borderId="24" xfId="0" applyFont="1" applyFill="1" applyBorder="1" applyAlignment="1">
      <alignment horizontal="center" vertical="center"/>
    </xf>
    <xf numFmtId="0" fontId="18" fillId="9" borderId="25" xfId="0" applyFont="1" applyFill="1" applyBorder="1" applyAlignment="1">
      <alignment horizontal="center" vertical="center"/>
    </xf>
    <xf numFmtId="0" fontId="4" fillId="8" borderId="24" xfId="0" applyFont="1" applyFill="1" applyBorder="1" applyAlignment="1">
      <alignment horizontal="center" vertical="center"/>
    </xf>
    <xf numFmtId="0" fontId="4" fillId="8" borderId="18" xfId="0" applyFont="1" applyFill="1" applyBorder="1" applyAlignment="1">
      <alignment horizontal="center" vertical="center"/>
    </xf>
    <xf numFmtId="0" fontId="4" fillId="9" borderId="25" xfId="0" applyFont="1" applyFill="1" applyBorder="1" applyAlignment="1">
      <alignment horizontal="center" vertical="center"/>
    </xf>
    <xf numFmtId="0" fontId="4" fillId="0" borderId="0" xfId="0" applyFont="1" applyBorder="1"/>
    <xf numFmtId="0" fontId="21" fillId="0" borderId="14" xfId="0" applyFont="1" applyBorder="1" applyAlignment="1">
      <alignment vertical="center" wrapText="1"/>
    </xf>
    <xf numFmtId="0" fontId="20" fillId="0" borderId="22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1" fillId="0" borderId="3" xfId="0" applyFont="1" applyBorder="1" applyAlignment="1">
      <alignment vertical="center" wrapText="1"/>
    </xf>
    <xf numFmtId="0" fontId="20" fillId="0" borderId="23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0" xfId="0" applyFont="1"/>
    <xf numFmtId="0" fontId="21" fillId="0" borderId="3" xfId="0" applyFont="1" applyBorder="1" applyAlignment="1">
      <alignment vertical="center"/>
    </xf>
    <xf numFmtId="9" fontId="20" fillId="0" borderId="23" xfId="1" applyFont="1" applyBorder="1" applyAlignment="1">
      <alignment horizontal="center" vertical="center"/>
    </xf>
    <xf numFmtId="9" fontId="20" fillId="0" borderId="3" xfId="1" applyFont="1" applyBorder="1" applyAlignment="1">
      <alignment horizontal="center" vertical="center"/>
    </xf>
    <xf numFmtId="0" fontId="22" fillId="8" borderId="18" xfId="0" applyFont="1" applyFill="1" applyBorder="1" applyAlignment="1">
      <alignment horizontal="center" vertical="center"/>
    </xf>
    <xf numFmtId="0" fontId="22" fillId="8" borderId="24" xfId="0" applyFont="1" applyFill="1" applyBorder="1" applyAlignment="1">
      <alignment horizontal="center" vertical="center"/>
    </xf>
    <xf numFmtId="0" fontId="22" fillId="9" borderId="18" xfId="0" applyFont="1" applyFill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9" fillId="0" borderId="0" xfId="0" applyFont="1" applyAlignment="1">
      <alignment horizontal="center"/>
    </xf>
    <xf numFmtId="0" fontId="20" fillId="0" borderId="20" xfId="0" applyFont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22" fillId="10" borderId="26" xfId="0" applyFont="1" applyFill="1" applyBorder="1" applyAlignment="1">
      <alignment horizontal="center" vertical="center" wrapText="1"/>
    </xf>
    <xf numFmtId="0" fontId="22" fillId="10" borderId="1" xfId="0" applyFont="1" applyFill="1" applyBorder="1" applyAlignment="1">
      <alignment horizontal="center" vertical="center"/>
    </xf>
    <xf numFmtId="0" fontId="22" fillId="10" borderId="2" xfId="0" applyFont="1" applyFill="1" applyBorder="1" applyAlignment="1">
      <alignment horizontal="center" vertical="center"/>
    </xf>
    <xf numFmtId="0" fontId="22" fillId="10" borderId="4" xfId="0" applyFont="1" applyFill="1" applyBorder="1" applyAlignment="1">
      <alignment horizontal="center" vertical="center"/>
    </xf>
    <xf numFmtId="0" fontId="22" fillId="10" borderId="27" xfId="0" applyFont="1" applyFill="1" applyBorder="1" applyAlignment="1">
      <alignment horizontal="center" vertical="center" wrapText="1"/>
    </xf>
    <xf numFmtId="0" fontId="22" fillId="10" borderId="28" xfId="0" applyFont="1" applyFill="1" applyBorder="1" applyAlignment="1">
      <alignment horizontal="center" vertical="center" wrapText="1"/>
    </xf>
    <xf numFmtId="0" fontId="22" fillId="10" borderId="29" xfId="0" applyFont="1" applyFill="1" applyBorder="1" applyAlignment="1">
      <alignment horizontal="center" vertical="center" wrapText="1"/>
    </xf>
    <xf numFmtId="0" fontId="22" fillId="10" borderId="18" xfId="0" applyFont="1" applyFill="1" applyBorder="1" applyAlignment="1">
      <alignment horizontal="center" vertical="center" wrapText="1"/>
    </xf>
    <xf numFmtId="0" fontId="22" fillId="10" borderId="30" xfId="0" applyFont="1" applyFill="1" applyBorder="1" applyAlignment="1">
      <alignment horizontal="center" vertical="center" wrapText="1"/>
    </xf>
    <xf numFmtId="0" fontId="23" fillId="0" borderId="27" xfId="0" applyFont="1" applyBorder="1" applyAlignment="1">
      <alignment horizontal="left" vertical="center"/>
    </xf>
    <xf numFmtId="0" fontId="23" fillId="0" borderId="31" xfId="0" applyFont="1" applyBorder="1" applyAlignment="1">
      <alignment horizontal="center" vertical="center"/>
    </xf>
    <xf numFmtId="0" fontId="23" fillId="0" borderId="32" xfId="0" applyFont="1" applyBorder="1" applyAlignment="1">
      <alignment horizontal="center" vertical="center"/>
    </xf>
    <xf numFmtId="0" fontId="23" fillId="0" borderId="27" xfId="0" applyFont="1" applyBorder="1" applyAlignment="1">
      <alignment horizontal="center" vertical="center"/>
    </xf>
    <xf numFmtId="0" fontId="23" fillId="0" borderId="33" xfId="0" applyFont="1" applyBorder="1" applyAlignment="1">
      <alignment horizontal="left" vertical="center"/>
    </xf>
    <xf numFmtId="0" fontId="23" fillId="0" borderId="23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3" fontId="23" fillId="0" borderId="34" xfId="0" applyNumberFormat="1" applyFont="1" applyBorder="1" applyAlignment="1">
      <alignment horizontal="center" vertical="center"/>
    </xf>
    <xf numFmtId="0" fontId="24" fillId="0" borderId="0" xfId="0" applyFont="1"/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mruColors>
      <color rgb="FFECFFE5"/>
      <color rgb="FFC7FFB3"/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 1° JUZGADO DE FAMILIA DE MAYNAS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ESTADISTICA!$C$6</c:f>
              <c:strCache>
                <c:ptCount val="1"/>
                <c:pt idx="0">
                  <c:v>ORDENES DE PROTECCION SOLICITADAS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ESTADISTICA!$D$5:$I$5</c:f>
              <c:strCache>
                <c:ptCount val="6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</c:strCache>
            </c:strRef>
          </c:cat>
          <c:val>
            <c:numRef>
              <c:f>ESTADISTICA!$D$6:$I$6</c:f>
              <c:numCache>
                <c:formatCode>General</c:formatCode>
                <c:ptCount val="6"/>
                <c:pt idx="0">
                  <c:v>135</c:v>
                </c:pt>
                <c:pt idx="1">
                  <c:v>73</c:v>
                </c:pt>
                <c:pt idx="2">
                  <c:v>100</c:v>
                </c:pt>
                <c:pt idx="3">
                  <c:v>93</c:v>
                </c:pt>
                <c:pt idx="4">
                  <c:v>76</c:v>
                </c:pt>
                <c:pt idx="5">
                  <c:v>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92-40AA-A4C9-04DA9EE504A9}"/>
            </c:ext>
          </c:extLst>
        </c:ser>
        <c:ser>
          <c:idx val="1"/>
          <c:order val="1"/>
          <c:tx>
            <c:strRef>
              <c:f>ESTADISTICA!$C$7</c:f>
              <c:strCache>
                <c:ptCount val="1"/>
                <c:pt idx="0">
                  <c:v>AUTO QUE DICTA MEDIDA PROTECCION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dLbl>
              <c:idx val="0"/>
              <c:layout>
                <c:manualLayout>
                  <c:x val="0"/>
                  <c:y val="2.52525252525251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A792-40AA-A4C9-04DA9EE504A9}"/>
                </c:ext>
              </c:extLst>
            </c:dLbl>
            <c:dLbl>
              <c:idx val="2"/>
              <c:layout>
                <c:manualLayout>
                  <c:x val="5.0296629760078983E-17"/>
                  <c:y val="1.5564202334630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70E-4E25-96BE-6A3D82CFABB1}"/>
                </c:ext>
              </c:extLst>
            </c:dLbl>
            <c:dLbl>
              <c:idx val="4"/>
              <c:layout>
                <c:manualLayout>
                  <c:x val="0"/>
                  <c:y val="1.8845700824499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A792-40AA-A4C9-04DA9EE504A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ESTADISTICA!$D$5:$I$5</c:f>
              <c:strCache>
                <c:ptCount val="6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</c:strCache>
            </c:strRef>
          </c:cat>
          <c:val>
            <c:numRef>
              <c:f>ESTADISTICA!$D$7:$I$7</c:f>
              <c:numCache>
                <c:formatCode>General</c:formatCode>
                <c:ptCount val="6"/>
                <c:pt idx="0">
                  <c:v>77</c:v>
                </c:pt>
                <c:pt idx="1">
                  <c:v>67</c:v>
                </c:pt>
                <c:pt idx="2">
                  <c:v>53</c:v>
                </c:pt>
                <c:pt idx="3">
                  <c:v>74</c:v>
                </c:pt>
                <c:pt idx="4">
                  <c:v>21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92-40AA-A4C9-04DA9EE504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76731824"/>
        <c:axId val="1476728080"/>
      </c:barChart>
      <c:lineChart>
        <c:grouping val="standard"/>
        <c:varyColors val="0"/>
        <c:ser>
          <c:idx val="2"/>
          <c:order val="2"/>
          <c:tx>
            <c:strRef>
              <c:f>ESTADISTICA!$C$8</c:f>
              <c:strCache>
                <c:ptCount val="1"/>
                <c:pt idx="0">
                  <c:v>AVANCE %</c:v>
                </c:pt>
              </c:strCache>
            </c:strRef>
          </c:tx>
          <c:spPr>
            <a:ln w="31750" cap="rnd">
              <a:solidFill>
                <a:schemeClr val="accent4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-2.7434842249657091E-2"/>
                  <c:y val="-6.96540205201622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A792-40AA-A4C9-04DA9EE504A9}"/>
                </c:ext>
              </c:extLst>
            </c:dLbl>
            <c:dLbl>
              <c:idx val="4"/>
              <c:layout>
                <c:manualLayout>
                  <c:x val="0"/>
                  <c:y val="-2.07522697795071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70E-4E25-96BE-6A3D82CFABB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ESTADISTICA!$D$5:$I$5</c:f>
              <c:strCache>
                <c:ptCount val="6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</c:strCache>
            </c:strRef>
          </c:cat>
          <c:val>
            <c:numRef>
              <c:f>ESTADISTICA!$D$8:$I$8</c:f>
              <c:numCache>
                <c:formatCode>0%</c:formatCode>
                <c:ptCount val="6"/>
                <c:pt idx="0">
                  <c:v>0.57037037037037042</c:v>
                </c:pt>
                <c:pt idx="1">
                  <c:v>0.9178082191780822</c:v>
                </c:pt>
                <c:pt idx="2">
                  <c:v>0.53</c:v>
                </c:pt>
                <c:pt idx="3">
                  <c:v>0.79569892473118276</c:v>
                </c:pt>
                <c:pt idx="4">
                  <c:v>0.27631578947368424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792-40AA-A4C9-04DA9EE504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6731408"/>
        <c:axId val="1476718512"/>
      </c:lineChart>
      <c:catAx>
        <c:axId val="1476731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476728080"/>
        <c:crosses val="autoZero"/>
        <c:auto val="1"/>
        <c:lblAlgn val="ctr"/>
        <c:lblOffset val="100"/>
        <c:noMultiLvlLbl val="0"/>
      </c:catAx>
      <c:valAx>
        <c:axId val="1476728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476731824"/>
        <c:crosses val="autoZero"/>
        <c:crossBetween val="between"/>
      </c:valAx>
      <c:valAx>
        <c:axId val="1476718512"/>
        <c:scaling>
          <c:orientation val="minMax"/>
        </c:scaling>
        <c:delete val="0"/>
        <c:axPos val="r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476731408"/>
        <c:crosses val="max"/>
        <c:crossBetween val="between"/>
      </c:valAx>
      <c:catAx>
        <c:axId val="147673140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47671851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2° JUZGADO DE FAMILIA DE MAYNAS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ESTADISTICA!$C$36</c:f>
              <c:strCache>
                <c:ptCount val="1"/>
                <c:pt idx="0">
                  <c:v>ORDENES DE PROTECCION SOLICITADAS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ESTADISTICA!$D$35:$I$35</c:f>
              <c:strCache>
                <c:ptCount val="6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</c:strCache>
            </c:strRef>
          </c:cat>
          <c:val>
            <c:numRef>
              <c:f>ESTADISTICA!$D$36:$I$36</c:f>
              <c:numCache>
                <c:formatCode>General</c:formatCode>
                <c:ptCount val="6"/>
                <c:pt idx="0">
                  <c:v>134</c:v>
                </c:pt>
                <c:pt idx="1">
                  <c:v>66</c:v>
                </c:pt>
                <c:pt idx="2">
                  <c:v>101</c:v>
                </c:pt>
                <c:pt idx="3">
                  <c:v>79</c:v>
                </c:pt>
                <c:pt idx="4">
                  <c:v>70</c:v>
                </c:pt>
                <c:pt idx="5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EE-4686-9E8A-0DBD62D03C47}"/>
            </c:ext>
          </c:extLst>
        </c:ser>
        <c:ser>
          <c:idx val="1"/>
          <c:order val="1"/>
          <c:tx>
            <c:strRef>
              <c:f>ESTADISTICA!$C$37</c:f>
              <c:strCache>
                <c:ptCount val="1"/>
                <c:pt idx="0">
                  <c:v>AUTO QUE DICTA MEDIDA PROTECCION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dLbl>
              <c:idx val="3"/>
              <c:layout>
                <c:manualLayout>
                  <c:x val="-1.0185067526415994E-16"/>
                  <c:y val="2.59908978647761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FEE-4686-9E8A-0DBD62D03C4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ESTADISTICA!$D$35:$I$35</c:f>
              <c:strCache>
                <c:ptCount val="6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</c:strCache>
            </c:strRef>
          </c:cat>
          <c:val>
            <c:numRef>
              <c:f>ESTADISTICA!$D$37:$I$37</c:f>
              <c:numCache>
                <c:formatCode>General</c:formatCode>
                <c:ptCount val="6"/>
                <c:pt idx="0">
                  <c:v>60</c:v>
                </c:pt>
                <c:pt idx="1">
                  <c:v>36</c:v>
                </c:pt>
                <c:pt idx="2">
                  <c:v>71</c:v>
                </c:pt>
                <c:pt idx="3">
                  <c:v>18</c:v>
                </c:pt>
                <c:pt idx="4">
                  <c:v>3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EE-4686-9E8A-0DBD62D03C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26397760"/>
        <c:axId val="1526399008"/>
      </c:barChart>
      <c:lineChart>
        <c:grouping val="standard"/>
        <c:varyColors val="0"/>
        <c:ser>
          <c:idx val="2"/>
          <c:order val="2"/>
          <c:tx>
            <c:strRef>
              <c:f>ESTADISTICA!$C$38</c:f>
              <c:strCache>
                <c:ptCount val="1"/>
                <c:pt idx="0">
                  <c:v>AVANCE %</c:v>
                </c:pt>
              </c:strCache>
            </c:strRef>
          </c:tx>
          <c:spPr>
            <a:ln w="31750" cap="rnd">
              <a:solidFill>
                <a:schemeClr val="accent4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-1.6666666666666666E-2"/>
                  <c:y val="-4.67836161565969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0FEE-4686-9E8A-0DBD62D03C4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ESTADISTICA!$D$35:$I$35</c:f>
              <c:strCache>
                <c:ptCount val="6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</c:strCache>
            </c:strRef>
          </c:cat>
          <c:val>
            <c:numRef>
              <c:f>ESTADISTICA!$D$38:$I$38</c:f>
              <c:numCache>
                <c:formatCode>0%</c:formatCode>
                <c:ptCount val="6"/>
                <c:pt idx="0">
                  <c:v>0.44776119402985076</c:v>
                </c:pt>
                <c:pt idx="1">
                  <c:v>0.54545454545454541</c:v>
                </c:pt>
                <c:pt idx="2">
                  <c:v>0.70297029702970293</c:v>
                </c:pt>
                <c:pt idx="3">
                  <c:v>0.22784810126582278</c:v>
                </c:pt>
                <c:pt idx="4">
                  <c:v>4.2857142857142858E-2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FEE-4686-9E8A-0DBD62D03C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6399424"/>
        <c:axId val="1526409408"/>
      </c:lineChart>
      <c:catAx>
        <c:axId val="1526397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526399008"/>
        <c:crosses val="autoZero"/>
        <c:auto val="1"/>
        <c:lblAlgn val="ctr"/>
        <c:lblOffset val="100"/>
        <c:noMultiLvlLbl val="0"/>
      </c:catAx>
      <c:valAx>
        <c:axId val="1526399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526397760"/>
        <c:crosses val="autoZero"/>
        <c:crossBetween val="between"/>
      </c:valAx>
      <c:valAx>
        <c:axId val="1526409408"/>
        <c:scaling>
          <c:orientation val="minMax"/>
        </c:scaling>
        <c:delete val="0"/>
        <c:axPos val="r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526399424"/>
        <c:crosses val="max"/>
        <c:crossBetween val="between"/>
      </c:valAx>
      <c:catAx>
        <c:axId val="15263994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5264094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3° JUZGADO DE FAMILIA DE MAYNAS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ESTADISTICA!$C$64</c:f>
              <c:strCache>
                <c:ptCount val="1"/>
                <c:pt idx="0">
                  <c:v>ORDENES DE PROTECCION SOLICITADAS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ESTADISTICA!$D$63:$I$63</c:f>
              <c:strCache>
                <c:ptCount val="6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</c:strCache>
            </c:strRef>
          </c:cat>
          <c:val>
            <c:numRef>
              <c:f>ESTADISTICA!$D$64:$I$64</c:f>
              <c:numCache>
                <c:formatCode>General</c:formatCode>
                <c:ptCount val="6"/>
                <c:pt idx="0">
                  <c:v>132</c:v>
                </c:pt>
                <c:pt idx="1">
                  <c:v>86</c:v>
                </c:pt>
                <c:pt idx="2">
                  <c:v>105</c:v>
                </c:pt>
                <c:pt idx="3">
                  <c:v>83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2F-4393-B0E8-1B8F803F0C78}"/>
            </c:ext>
          </c:extLst>
        </c:ser>
        <c:ser>
          <c:idx val="1"/>
          <c:order val="1"/>
          <c:tx>
            <c:strRef>
              <c:f>ESTADISTICA!$C$65</c:f>
              <c:strCache>
                <c:ptCount val="1"/>
                <c:pt idx="0">
                  <c:v>AUTO QUE DICTA MEDIDA PROTECCION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dLbl>
              <c:idx val="0"/>
              <c:layout>
                <c:manualLayout>
                  <c:x val="0"/>
                  <c:y val="2.31481481481481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E2F-4393-B0E8-1B8F803F0C78}"/>
                </c:ext>
              </c:extLst>
            </c:dLbl>
            <c:dLbl>
              <c:idx val="2"/>
              <c:layout>
                <c:manualLayout>
                  <c:x val="5.0925337632079971E-17"/>
                  <c:y val="2.03174562544768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E1B-4914-8B3C-E1100F19046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ESTADISTICA!$D$63:$I$63</c:f>
              <c:strCache>
                <c:ptCount val="6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</c:strCache>
            </c:strRef>
          </c:cat>
          <c:val>
            <c:numRef>
              <c:f>ESTADISTICA!$D$65:$I$65</c:f>
              <c:numCache>
                <c:formatCode>General</c:formatCode>
                <c:ptCount val="6"/>
                <c:pt idx="0">
                  <c:v>78</c:v>
                </c:pt>
                <c:pt idx="1">
                  <c:v>76</c:v>
                </c:pt>
                <c:pt idx="2">
                  <c:v>76</c:v>
                </c:pt>
                <c:pt idx="3">
                  <c:v>63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E2F-4393-B0E8-1B8F803F0C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94787120"/>
        <c:axId val="1694775888"/>
      </c:barChart>
      <c:lineChart>
        <c:grouping val="standard"/>
        <c:varyColors val="0"/>
        <c:ser>
          <c:idx val="2"/>
          <c:order val="2"/>
          <c:tx>
            <c:strRef>
              <c:f>ESTADISTICA!$C$66</c:f>
              <c:strCache>
                <c:ptCount val="1"/>
                <c:pt idx="0">
                  <c:v>AVANCE %</c:v>
                </c:pt>
              </c:strCache>
            </c:strRef>
          </c:tx>
          <c:spPr>
            <a:ln w="31750" cap="rnd">
              <a:solidFill>
                <a:schemeClr val="accent4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-1.3888888888888914E-2"/>
                  <c:y val="-6.94444444444444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E2F-4393-B0E8-1B8F803F0C7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ESTADISTICA!$D$63:$I$63</c:f>
              <c:strCache>
                <c:ptCount val="6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</c:strCache>
            </c:strRef>
          </c:cat>
          <c:val>
            <c:numRef>
              <c:f>ESTADISTICA!$D$66:$I$66</c:f>
              <c:numCache>
                <c:formatCode>0%</c:formatCode>
                <c:ptCount val="6"/>
                <c:pt idx="0">
                  <c:v>0.59090909090909094</c:v>
                </c:pt>
                <c:pt idx="1">
                  <c:v>0.88372093023255816</c:v>
                </c:pt>
                <c:pt idx="2">
                  <c:v>0.72380952380952379</c:v>
                </c:pt>
                <c:pt idx="3">
                  <c:v>0.75903614457831325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E2F-4393-B0E8-1B8F803F0C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4786704"/>
        <c:axId val="1694793776"/>
      </c:lineChart>
      <c:catAx>
        <c:axId val="1694787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694775888"/>
        <c:crosses val="autoZero"/>
        <c:auto val="1"/>
        <c:lblAlgn val="ctr"/>
        <c:lblOffset val="100"/>
        <c:noMultiLvlLbl val="0"/>
      </c:catAx>
      <c:valAx>
        <c:axId val="1694775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694787120"/>
        <c:crosses val="autoZero"/>
        <c:crossBetween val="between"/>
      </c:valAx>
      <c:valAx>
        <c:axId val="1694793776"/>
        <c:scaling>
          <c:orientation val="minMax"/>
        </c:scaling>
        <c:delete val="0"/>
        <c:axPos val="r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694786704"/>
        <c:crosses val="max"/>
        <c:crossBetween val="between"/>
      </c:valAx>
      <c:catAx>
        <c:axId val="169478670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69479377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3° JUZGADO DE FAMILIA (VIOLENCIA FAMILIAR)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ESTADISTICA!$C$91</c:f>
              <c:strCache>
                <c:ptCount val="1"/>
                <c:pt idx="0">
                  <c:v>ORDENES DE PROTECCION SOLICITADAS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ESTADISTICA!$D$90:$I$90</c:f>
              <c:strCache>
                <c:ptCount val="6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</c:strCache>
            </c:strRef>
          </c:cat>
          <c:val>
            <c:numRef>
              <c:f>ESTADISTICA!$D$91:$I$91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218</c:v>
                </c:pt>
                <c:pt idx="5">
                  <c:v>226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FD-4ECF-91A9-F8FB5A87893F}"/>
            </c:ext>
          </c:extLst>
        </c:ser>
        <c:ser>
          <c:idx val="1"/>
          <c:order val="1"/>
          <c:tx>
            <c:strRef>
              <c:f>ESTADISTICA!$C$92</c:f>
              <c:strCache>
                <c:ptCount val="1"/>
                <c:pt idx="0">
                  <c:v>AUTO QUE DICTA MEDIDA PROTECCION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dLbl>
              <c:idx val="4"/>
              <c:layout>
                <c:manualLayout>
                  <c:x val="-1.0249124554884019E-16"/>
                  <c:y val="2.8050672555281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BFFD-4ECF-91A9-F8FB5A87893F}"/>
                </c:ext>
              </c:extLst>
            </c:dLbl>
            <c:dLbl>
              <c:idx val="5"/>
              <c:layout>
                <c:manualLayout>
                  <c:x val="-1.0249124554884019E-16"/>
                  <c:y val="1.31795693843792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BFFD-4ECF-91A9-F8FB5A87893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ESTADISTICA!$D$90:$I$90</c:f>
              <c:strCache>
                <c:ptCount val="6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</c:strCache>
            </c:strRef>
          </c:cat>
          <c:val>
            <c:numRef>
              <c:f>ESTADISTICA!$D$92:$I$92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189</c:v>
                </c:pt>
                <c:pt idx="5">
                  <c:v>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FD-4ECF-91A9-F8FB5A8789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82736144"/>
        <c:axId val="882729072"/>
      </c:barChart>
      <c:lineChart>
        <c:grouping val="standard"/>
        <c:varyColors val="0"/>
        <c:ser>
          <c:idx val="2"/>
          <c:order val="2"/>
          <c:tx>
            <c:strRef>
              <c:f>ESTADISTICA!$C$93</c:f>
              <c:strCache>
                <c:ptCount val="1"/>
                <c:pt idx="0">
                  <c:v>AVANCE %</c:v>
                </c:pt>
              </c:strCache>
            </c:strRef>
          </c:tx>
          <c:spPr>
            <a:ln w="31750" cap="rnd">
              <a:solidFill>
                <a:schemeClr val="accent4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dLbl>
              <c:idx val="4"/>
              <c:layout>
                <c:manualLayout>
                  <c:x val="-1.0249124554884019E-16"/>
                  <c:y val="-2.8050672555281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FFD-4ECF-91A9-F8FB5A87893F}"/>
                </c:ext>
              </c:extLst>
            </c:dLbl>
            <c:dLbl>
              <c:idx val="5"/>
              <c:layout>
                <c:manualLayout>
                  <c:x val="-1.0249124554884019E-16"/>
                  <c:y val="-4.73154510536431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BFFD-4ECF-91A9-F8FB5A87893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ESTADISTICA!$D$90:$I$90</c:f>
              <c:strCache>
                <c:ptCount val="6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</c:strCache>
            </c:strRef>
          </c:cat>
          <c:val>
            <c:numRef>
              <c:f>ESTADISTICA!$D$93:$I$93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0.8669724770642202</c:v>
                </c:pt>
                <c:pt idx="5">
                  <c:v>0.80530973451327437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FFD-4ECF-91A9-F8FB5A8789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2724080"/>
        <c:axId val="882725744"/>
      </c:lineChart>
      <c:catAx>
        <c:axId val="882736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882729072"/>
        <c:crosses val="autoZero"/>
        <c:auto val="1"/>
        <c:lblAlgn val="ctr"/>
        <c:lblOffset val="100"/>
        <c:noMultiLvlLbl val="0"/>
      </c:catAx>
      <c:valAx>
        <c:axId val="882729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882736144"/>
        <c:crosses val="autoZero"/>
        <c:crossBetween val="between"/>
      </c:valAx>
      <c:valAx>
        <c:axId val="882725744"/>
        <c:scaling>
          <c:orientation val="minMax"/>
        </c:scaling>
        <c:delete val="0"/>
        <c:axPos val="r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882724080"/>
        <c:crosses val="max"/>
        <c:crossBetween val="between"/>
      </c:valAx>
      <c:catAx>
        <c:axId val="8827240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8827257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JUZGADO TRANSITORIO  DE FAMILIA 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ESTADISTICA!$C$119</c:f>
              <c:strCache>
                <c:ptCount val="1"/>
                <c:pt idx="0">
                  <c:v>ORDENES DE PROTECCION SOLICITADAS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ESTADISTICA!$D$118:$I$118</c:f>
              <c:strCache>
                <c:ptCount val="6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</c:strCache>
            </c:strRef>
          </c:cat>
          <c:val>
            <c:numRef>
              <c:f>ESTADISTICA!$D$119:$I$119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94-4378-A9FE-29444BB436DD}"/>
            </c:ext>
          </c:extLst>
        </c:ser>
        <c:ser>
          <c:idx val="1"/>
          <c:order val="1"/>
          <c:tx>
            <c:strRef>
              <c:f>ESTADISTICA!$C$120</c:f>
              <c:strCache>
                <c:ptCount val="1"/>
                <c:pt idx="0">
                  <c:v>AUTO QUE DICTA MEDIDA PROTECCION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dLbl>
              <c:idx val="5"/>
              <c:layout>
                <c:manualLayout>
                  <c:x val="1.0185067526415994E-16"/>
                  <c:y val="2.31481481481481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B094-4378-A9FE-29444BB436D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ESTADISTICA!$D$118:$I$118</c:f>
              <c:strCache>
                <c:ptCount val="6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</c:strCache>
            </c:strRef>
          </c:cat>
          <c:val>
            <c:numRef>
              <c:f>ESTADISTICA!$D$120:$I$120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094-4378-A9FE-29444BB436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18309584"/>
        <c:axId val="918310416"/>
      </c:barChart>
      <c:lineChart>
        <c:grouping val="standard"/>
        <c:varyColors val="0"/>
        <c:ser>
          <c:idx val="2"/>
          <c:order val="2"/>
          <c:tx>
            <c:strRef>
              <c:f>ESTADISTICA!$C$121</c:f>
              <c:strCache>
                <c:ptCount val="1"/>
                <c:pt idx="0">
                  <c:v>AVANCE %</c:v>
                </c:pt>
              </c:strCache>
            </c:strRef>
          </c:tx>
          <c:spPr>
            <a:ln w="31750" cap="rnd">
              <a:solidFill>
                <a:schemeClr val="accent4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dLbl>
              <c:idx val="5"/>
              <c:layout>
                <c:manualLayout>
                  <c:x val="-1.0185067526415994E-16"/>
                  <c:y val="-1.85185185185185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094-4378-A9FE-29444BB436D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ESTADISTICA!$D$118:$I$118</c:f>
              <c:strCache>
                <c:ptCount val="6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</c:strCache>
            </c:strRef>
          </c:cat>
          <c:val>
            <c:numRef>
              <c:f>ESTADISTICA!$D$121:$I$121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094-4378-A9FE-29444BB436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8304592"/>
        <c:axId val="918310000"/>
      </c:lineChart>
      <c:catAx>
        <c:axId val="918309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918310416"/>
        <c:crosses val="autoZero"/>
        <c:auto val="1"/>
        <c:lblAlgn val="ctr"/>
        <c:lblOffset val="100"/>
        <c:noMultiLvlLbl val="0"/>
      </c:catAx>
      <c:valAx>
        <c:axId val="918310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918309584"/>
        <c:crosses val="autoZero"/>
        <c:crossBetween val="between"/>
      </c:valAx>
      <c:valAx>
        <c:axId val="918310000"/>
        <c:scaling>
          <c:orientation val="minMax"/>
        </c:scaling>
        <c:delete val="0"/>
        <c:axPos val="r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918304592"/>
        <c:crosses val="max"/>
        <c:crossBetween val="between"/>
      </c:valAx>
      <c:catAx>
        <c:axId val="9183045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91831000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6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dk1">
            <a:lumMod val="75000"/>
            <a:lumOff val="2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dk1">
            <a:lumMod val="75000"/>
            <a:lumOff val="25000"/>
          </a:schemeClr>
        </a:solidFill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26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dk1">
            <a:lumMod val="75000"/>
            <a:lumOff val="2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dk1">
            <a:lumMod val="75000"/>
            <a:lumOff val="25000"/>
          </a:schemeClr>
        </a:solidFill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26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dk1">
            <a:lumMod val="75000"/>
            <a:lumOff val="2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dk1">
            <a:lumMod val="75000"/>
            <a:lumOff val="25000"/>
          </a:schemeClr>
        </a:solidFill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26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dk1">
            <a:lumMod val="75000"/>
            <a:lumOff val="2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dk1">
            <a:lumMod val="75000"/>
            <a:lumOff val="25000"/>
          </a:schemeClr>
        </a:solidFill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326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dk1">
            <a:lumMod val="75000"/>
            <a:lumOff val="2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dk1">
            <a:lumMod val="75000"/>
            <a:lumOff val="25000"/>
          </a:schemeClr>
        </a:solidFill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1224643</xdr:colOff>
      <xdr:row>9</xdr:row>
      <xdr:rowOff>61914</xdr:rowOff>
    </xdr:from>
    <xdr:to>
      <xdr:col>8</xdr:col>
      <xdr:colOff>68036</xdr:colOff>
      <xdr:row>26</xdr:row>
      <xdr:rowOff>95250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BAA9E315-E790-46C4-ACC3-346A75A8D06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1170214</xdr:colOff>
      <xdr:row>39</xdr:row>
      <xdr:rowOff>73821</xdr:rowOff>
    </xdr:from>
    <xdr:to>
      <xdr:col>8</xdr:col>
      <xdr:colOff>54430</xdr:colOff>
      <xdr:row>56</xdr:row>
      <xdr:rowOff>108856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D2C383A9-FBB6-4D2D-9293-E7A076D19AB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1156607</xdr:colOff>
      <xdr:row>67</xdr:row>
      <xdr:rowOff>71436</xdr:rowOff>
    </xdr:from>
    <xdr:to>
      <xdr:col>8</xdr:col>
      <xdr:colOff>68035</xdr:colOff>
      <xdr:row>83</xdr:row>
      <xdr:rowOff>163286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C586B786-D242-4901-8AA8-26CE9CDDA85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1197430</xdr:colOff>
      <xdr:row>94</xdr:row>
      <xdr:rowOff>76196</xdr:rowOff>
    </xdr:from>
    <xdr:to>
      <xdr:col>8</xdr:col>
      <xdr:colOff>54429</xdr:colOff>
      <xdr:row>111</xdr:row>
      <xdr:rowOff>13607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A89DEDD-827E-4B41-84E1-C7A11E4CFCA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1074964</xdr:colOff>
      <xdr:row>122</xdr:row>
      <xdr:rowOff>74158</xdr:rowOff>
    </xdr:from>
    <xdr:to>
      <xdr:col>8</xdr:col>
      <xdr:colOff>108857</xdr:colOff>
      <xdr:row>139</xdr:row>
      <xdr:rowOff>122464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E107514C-A882-4453-A0EF-889F8E68C99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O28"/>
  <sheetViews>
    <sheetView zoomScale="80" zoomScaleNormal="80" workbookViewId="0">
      <selection sqref="A1:N1"/>
    </sheetView>
  </sheetViews>
  <sheetFormatPr baseColWidth="10" defaultRowHeight="15" x14ac:dyDescent="0.25"/>
  <cols>
    <col min="1" max="1" width="39.28515625" customWidth="1"/>
    <col min="2" max="13" width="10.42578125" customWidth="1"/>
    <col min="14" max="14" width="10.85546875" customWidth="1"/>
  </cols>
  <sheetData>
    <row r="1" spans="1:15" ht="21.75" customHeight="1" x14ac:dyDescent="0.25">
      <c r="A1" s="67" t="s">
        <v>7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</row>
    <row r="2" spans="1:15" ht="21.75" customHeight="1" x14ac:dyDescent="0.25">
      <c r="A2" s="68" t="s">
        <v>16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</row>
    <row r="3" spans="1:15" ht="21.75" customHeight="1" x14ac:dyDescent="0.25">
      <c r="A3" s="69" t="s">
        <v>30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</row>
    <row r="4" spans="1:15" ht="21.75" customHeight="1" thickBot="1" x14ac:dyDescent="0.3">
      <c r="A4" s="70" t="s">
        <v>28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</row>
    <row r="5" spans="1:15" ht="36" customHeight="1" thickBot="1" x14ac:dyDescent="0.3">
      <c r="A5" s="16" t="s">
        <v>3</v>
      </c>
      <c r="B5" s="17" t="s">
        <v>9</v>
      </c>
      <c r="C5" s="17" t="s">
        <v>10</v>
      </c>
      <c r="D5" s="17" t="s">
        <v>11</v>
      </c>
      <c r="E5" s="17" t="s">
        <v>12</v>
      </c>
      <c r="F5" s="18" t="s">
        <v>13</v>
      </c>
      <c r="G5" s="18" t="s">
        <v>14</v>
      </c>
      <c r="H5" s="18" t="s">
        <v>15</v>
      </c>
      <c r="I5" s="18" t="s">
        <v>4</v>
      </c>
      <c r="J5" s="18" t="s">
        <v>5</v>
      </c>
      <c r="K5" s="18" t="s">
        <v>19</v>
      </c>
      <c r="L5" s="18" t="s">
        <v>20</v>
      </c>
      <c r="M5" s="18" t="s">
        <v>21</v>
      </c>
      <c r="N5" s="19" t="s">
        <v>18</v>
      </c>
    </row>
    <row r="6" spans="1:15" ht="28.5" customHeight="1" x14ac:dyDescent="0.25">
      <c r="A6" s="20" t="s">
        <v>0</v>
      </c>
      <c r="B6" s="21">
        <f t="shared" ref="B6:N6" si="0">+B8/B7</f>
        <v>0.57037037037037042</v>
      </c>
      <c r="C6" s="21">
        <f t="shared" si="0"/>
        <v>0.9178082191780822</v>
      </c>
      <c r="D6" s="21">
        <f t="shared" si="0"/>
        <v>0.53</v>
      </c>
      <c r="E6" s="21">
        <f t="shared" si="0"/>
        <v>0.79569892473118276</v>
      </c>
      <c r="F6" s="21">
        <f t="shared" si="0"/>
        <v>0.27631578947368424</v>
      </c>
      <c r="G6" s="21">
        <f t="shared" si="0"/>
        <v>0</v>
      </c>
      <c r="H6" s="21"/>
      <c r="I6" s="21"/>
      <c r="J6" s="21"/>
      <c r="K6" s="21"/>
      <c r="L6" s="21"/>
      <c r="M6" s="21"/>
      <c r="N6" s="22">
        <f t="shared" si="0"/>
        <v>0.52329749103942658</v>
      </c>
    </row>
    <row r="7" spans="1:15" ht="28.5" customHeight="1" x14ac:dyDescent="0.25">
      <c r="A7" s="9" t="s">
        <v>23</v>
      </c>
      <c r="B7" s="8">
        <v>135</v>
      </c>
      <c r="C7" s="8">
        <v>73</v>
      </c>
      <c r="D7" s="8">
        <v>100</v>
      </c>
      <c r="E7" s="8">
        <v>93</v>
      </c>
      <c r="F7" s="8">
        <v>76</v>
      </c>
      <c r="G7" s="8">
        <v>81</v>
      </c>
      <c r="H7" s="8"/>
      <c r="I7" s="8"/>
      <c r="J7" s="8"/>
      <c r="K7" s="8"/>
      <c r="L7" s="8"/>
      <c r="M7" s="8"/>
      <c r="N7" s="10">
        <f>SUM(B7:M7)</f>
        <v>558</v>
      </c>
      <c r="O7" s="14"/>
    </row>
    <row r="8" spans="1:15" ht="28.5" customHeight="1" x14ac:dyDescent="0.25">
      <c r="A8" s="9" t="s">
        <v>17</v>
      </c>
      <c r="B8" s="8">
        <v>77</v>
      </c>
      <c r="C8" s="8">
        <v>67</v>
      </c>
      <c r="D8" s="8">
        <v>53</v>
      </c>
      <c r="E8" s="8">
        <v>74</v>
      </c>
      <c r="F8" s="8">
        <v>21</v>
      </c>
      <c r="G8" s="8">
        <v>0</v>
      </c>
      <c r="H8" s="8"/>
      <c r="I8" s="8"/>
      <c r="J8" s="8"/>
      <c r="K8" s="8"/>
      <c r="L8" s="8"/>
      <c r="M8" s="8"/>
      <c r="N8" s="10">
        <f>SUM(B8:M8)</f>
        <v>292</v>
      </c>
    </row>
    <row r="9" spans="1:15" ht="28.5" customHeight="1" x14ac:dyDescent="0.25">
      <c r="A9" s="23" t="s">
        <v>1</v>
      </c>
      <c r="B9" s="24">
        <f t="shared" ref="B9:N9" si="1">+B11/B10</f>
        <v>0.44776119402985076</v>
      </c>
      <c r="C9" s="24">
        <f t="shared" si="1"/>
        <v>0.54545454545454541</v>
      </c>
      <c r="D9" s="24">
        <f t="shared" si="1"/>
        <v>0.70297029702970293</v>
      </c>
      <c r="E9" s="24">
        <f t="shared" si="1"/>
        <v>0.22784810126582278</v>
      </c>
      <c r="F9" s="24">
        <f t="shared" si="1"/>
        <v>4.2857142857142858E-2</v>
      </c>
      <c r="G9" s="24">
        <f t="shared" si="1"/>
        <v>0</v>
      </c>
      <c r="H9" s="24"/>
      <c r="I9" s="24"/>
      <c r="J9" s="24"/>
      <c r="K9" s="24"/>
      <c r="L9" s="24"/>
      <c r="M9" s="24"/>
      <c r="N9" s="25">
        <f t="shared" si="1"/>
        <v>0.35471698113207545</v>
      </c>
    </row>
    <row r="10" spans="1:15" ht="28.5" customHeight="1" x14ac:dyDescent="0.25">
      <c r="A10" s="9" t="s">
        <v>23</v>
      </c>
      <c r="B10" s="8">
        <v>134</v>
      </c>
      <c r="C10" s="8">
        <v>66</v>
      </c>
      <c r="D10" s="8">
        <v>101</v>
      </c>
      <c r="E10" s="8">
        <v>79</v>
      </c>
      <c r="F10" s="8">
        <v>70</v>
      </c>
      <c r="G10" s="8">
        <v>80</v>
      </c>
      <c r="H10" s="8"/>
      <c r="I10" s="8"/>
      <c r="J10" s="8"/>
      <c r="K10" s="8"/>
      <c r="L10" s="8"/>
      <c r="M10" s="8"/>
      <c r="N10" s="10">
        <f>SUM(B10:M10)</f>
        <v>530</v>
      </c>
    </row>
    <row r="11" spans="1:15" ht="28.5" customHeight="1" x14ac:dyDescent="0.25">
      <c r="A11" s="9" t="s">
        <v>17</v>
      </c>
      <c r="B11" s="8">
        <v>60</v>
      </c>
      <c r="C11" s="8">
        <v>36</v>
      </c>
      <c r="D11" s="8">
        <v>71</v>
      </c>
      <c r="E11" s="8">
        <v>18</v>
      </c>
      <c r="F11" s="8">
        <v>3</v>
      </c>
      <c r="G11" s="8">
        <v>0</v>
      </c>
      <c r="H11" s="8"/>
      <c r="I11" s="8"/>
      <c r="J11" s="8"/>
      <c r="K11" s="8"/>
      <c r="L11" s="8"/>
      <c r="M11" s="8"/>
      <c r="N11" s="10">
        <f>SUM(B11:M11)</f>
        <v>188</v>
      </c>
    </row>
    <row r="12" spans="1:15" ht="28.5" customHeight="1" x14ac:dyDescent="0.25">
      <c r="A12" s="23" t="s">
        <v>6</v>
      </c>
      <c r="B12" s="24">
        <f t="shared" ref="B12:N12" si="2">+B14/B13</f>
        <v>0.59090909090909094</v>
      </c>
      <c r="C12" s="24">
        <f t="shared" si="2"/>
        <v>0.88372093023255816</v>
      </c>
      <c r="D12" s="24">
        <f t="shared" si="2"/>
        <v>0.72380952380952379</v>
      </c>
      <c r="E12" s="24">
        <f t="shared" si="2"/>
        <v>0.75903614457831325</v>
      </c>
      <c r="F12" s="24">
        <v>0</v>
      </c>
      <c r="G12" s="24">
        <v>0</v>
      </c>
      <c r="H12" s="24"/>
      <c r="I12" s="24"/>
      <c r="J12" s="24"/>
      <c r="K12" s="24"/>
      <c r="L12" s="24"/>
      <c r="M12" s="24"/>
      <c r="N12" s="25">
        <f t="shared" si="2"/>
        <v>0.72167487684729059</v>
      </c>
    </row>
    <row r="13" spans="1:15" ht="28.5" customHeight="1" x14ac:dyDescent="0.25">
      <c r="A13" s="9" t="s">
        <v>23</v>
      </c>
      <c r="B13" s="8">
        <v>132</v>
      </c>
      <c r="C13" s="8">
        <v>86</v>
      </c>
      <c r="D13" s="8">
        <v>105</v>
      </c>
      <c r="E13" s="8">
        <v>83</v>
      </c>
      <c r="F13" s="8">
        <v>0</v>
      </c>
      <c r="G13" s="8">
        <v>0</v>
      </c>
      <c r="H13" s="8"/>
      <c r="I13" s="8"/>
      <c r="J13" s="8"/>
      <c r="K13" s="8"/>
      <c r="L13" s="8"/>
      <c r="M13" s="8"/>
      <c r="N13" s="10">
        <f>SUM(B13:M13)</f>
        <v>406</v>
      </c>
    </row>
    <row r="14" spans="1:15" ht="28.5" customHeight="1" thickBot="1" x14ac:dyDescent="0.3">
      <c r="A14" s="11" t="s">
        <v>17</v>
      </c>
      <c r="B14" s="12">
        <v>78</v>
      </c>
      <c r="C14" s="12">
        <v>76</v>
      </c>
      <c r="D14" s="12">
        <v>76</v>
      </c>
      <c r="E14" s="12">
        <v>63</v>
      </c>
      <c r="F14" s="15">
        <v>0</v>
      </c>
      <c r="G14" s="15">
        <v>0</v>
      </c>
      <c r="H14" s="15"/>
      <c r="I14" s="15"/>
      <c r="J14" s="15"/>
      <c r="K14" s="15"/>
      <c r="L14" s="15"/>
      <c r="M14" s="15"/>
      <c r="N14" s="13">
        <f>SUM(B14:M14)</f>
        <v>293</v>
      </c>
    </row>
    <row r="15" spans="1:15" ht="28.5" customHeight="1" x14ac:dyDescent="0.25">
      <c r="A15" s="23" t="s">
        <v>27</v>
      </c>
      <c r="B15" s="24">
        <v>0</v>
      </c>
      <c r="C15" s="24">
        <v>0</v>
      </c>
      <c r="D15" s="24">
        <v>0</v>
      </c>
      <c r="E15" s="24">
        <v>0</v>
      </c>
      <c r="F15" s="24">
        <f t="shared" ref="F15:G15" si="3">+F17/F16</f>
        <v>0.8669724770642202</v>
      </c>
      <c r="G15" s="24">
        <f t="shared" si="3"/>
        <v>0.80530973451327437</v>
      </c>
      <c r="H15" s="24"/>
      <c r="I15" s="24"/>
      <c r="J15" s="24"/>
      <c r="K15" s="24"/>
      <c r="L15" s="24"/>
      <c r="M15" s="24"/>
      <c r="N15" s="25">
        <f t="shared" ref="N15" si="4">+N17/N16</f>
        <v>0.8355855855855856</v>
      </c>
    </row>
    <row r="16" spans="1:15" ht="28.5" customHeight="1" x14ac:dyDescent="0.25">
      <c r="A16" s="9" t="s">
        <v>23</v>
      </c>
      <c r="B16" s="35">
        <v>0</v>
      </c>
      <c r="C16" s="35">
        <v>0</v>
      </c>
      <c r="D16" s="35">
        <v>0</v>
      </c>
      <c r="E16" s="35">
        <v>0</v>
      </c>
      <c r="F16" s="8">
        <v>218</v>
      </c>
      <c r="G16" s="8">
        <v>226</v>
      </c>
      <c r="H16" s="8"/>
      <c r="I16" s="8"/>
      <c r="J16" s="8"/>
      <c r="K16" s="8"/>
      <c r="L16" s="8"/>
      <c r="M16" s="8"/>
      <c r="N16" s="10">
        <f>SUM(B16:M16)</f>
        <v>444</v>
      </c>
    </row>
    <row r="17" spans="1:14" ht="28.5" customHeight="1" thickBot="1" x14ac:dyDescent="0.3">
      <c r="A17" s="11" t="s">
        <v>17</v>
      </c>
      <c r="B17" s="36">
        <v>0</v>
      </c>
      <c r="C17" s="36">
        <v>0</v>
      </c>
      <c r="D17" s="36">
        <v>0</v>
      </c>
      <c r="E17" s="36">
        <v>0</v>
      </c>
      <c r="F17" s="15">
        <v>189</v>
      </c>
      <c r="G17" s="15">
        <v>182</v>
      </c>
      <c r="H17" s="15"/>
      <c r="I17" s="15"/>
      <c r="J17" s="15"/>
      <c r="K17" s="15"/>
      <c r="L17" s="15"/>
      <c r="M17" s="15"/>
      <c r="N17" s="13">
        <f>SUM(B17:M17)</f>
        <v>371</v>
      </c>
    </row>
    <row r="18" spans="1:14" ht="28.5" customHeight="1" x14ac:dyDescent="0.25">
      <c r="A18" s="23" t="s">
        <v>26</v>
      </c>
      <c r="B18" s="24">
        <v>0</v>
      </c>
      <c r="C18" s="24">
        <v>0</v>
      </c>
      <c r="D18" s="24">
        <v>0</v>
      </c>
      <c r="E18" s="24">
        <v>0</v>
      </c>
      <c r="F18" s="24">
        <v>0</v>
      </c>
      <c r="G18" s="24">
        <f t="shared" ref="G18" si="5">+G20/G19</f>
        <v>0.9</v>
      </c>
      <c r="H18" s="24"/>
      <c r="I18" s="24"/>
      <c r="J18" s="24"/>
      <c r="K18" s="24"/>
      <c r="L18" s="24"/>
      <c r="M18" s="24"/>
      <c r="N18" s="25">
        <f t="shared" ref="N18" si="6">+N20/N19</f>
        <v>0.9</v>
      </c>
    </row>
    <row r="19" spans="1:14" ht="28.5" customHeight="1" x14ac:dyDescent="0.25">
      <c r="A19" s="9" t="s">
        <v>23</v>
      </c>
      <c r="B19" s="35">
        <v>0</v>
      </c>
      <c r="C19" s="35">
        <v>0</v>
      </c>
      <c r="D19" s="35">
        <v>0</v>
      </c>
      <c r="E19" s="35">
        <v>0</v>
      </c>
      <c r="F19" s="35">
        <v>0</v>
      </c>
      <c r="G19" s="8">
        <v>70</v>
      </c>
      <c r="H19" s="8"/>
      <c r="I19" s="8"/>
      <c r="J19" s="8"/>
      <c r="K19" s="8"/>
      <c r="L19" s="8"/>
      <c r="M19" s="8"/>
      <c r="N19" s="10">
        <f>SUM(B19:M19)</f>
        <v>70</v>
      </c>
    </row>
    <row r="20" spans="1:14" ht="28.5" customHeight="1" thickBot="1" x14ac:dyDescent="0.3">
      <c r="A20" s="11" t="s">
        <v>17</v>
      </c>
      <c r="B20" s="36">
        <v>0</v>
      </c>
      <c r="C20" s="36">
        <v>0</v>
      </c>
      <c r="D20" s="36">
        <v>0</v>
      </c>
      <c r="E20" s="36">
        <v>0</v>
      </c>
      <c r="F20" s="37">
        <v>0</v>
      </c>
      <c r="G20" s="15">
        <v>63</v>
      </c>
      <c r="H20" s="15"/>
      <c r="I20" s="15"/>
      <c r="J20" s="15"/>
      <c r="K20" s="15"/>
      <c r="L20" s="15"/>
      <c r="M20" s="15"/>
      <c r="N20" s="13">
        <f>SUM(B20:M20)</f>
        <v>63</v>
      </c>
    </row>
    <row r="21" spans="1:14" ht="12.75" customHeight="1" thickBot="1" x14ac:dyDescent="0.3">
      <c r="A21" s="6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5"/>
    </row>
    <row r="22" spans="1:14" ht="15" customHeight="1" thickBot="1" x14ac:dyDescent="0.3">
      <c r="A22" s="32" t="s">
        <v>25</v>
      </c>
      <c r="B22" s="34">
        <f t="shared" ref="B22:N22" si="7">+B24/B23</f>
        <v>0.53615960099750626</v>
      </c>
      <c r="C22" s="34">
        <f t="shared" si="7"/>
        <v>0.79555555555555557</v>
      </c>
      <c r="D22" s="34">
        <f t="shared" si="7"/>
        <v>0.65359477124183007</v>
      </c>
      <c r="E22" s="34">
        <f t="shared" si="7"/>
        <v>0.60784313725490191</v>
      </c>
      <c r="F22" s="34">
        <f t="shared" si="7"/>
        <v>0.5851648351648352</v>
      </c>
      <c r="G22" s="34">
        <f t="shared" si="7"/>
        <v>0.53610503282275712</v>
      </c>
      <c r="H22" s="34"/>
      <c r="I22" s="34"/>
      <c r="J22" s="34"/>
      <c r="K22" s="34"/>
      <c r="L22" s="34"/>
      <c r="M22" s="34"/>
      <c r="N22" s="33">
        <f t="shared" si="7"/>
        <v>0.6010956175298805</v>
      </c>
    </row>
    <row r="23" spans="1:14" ht="28.5" customHeight="1" thickBot="1" x14ac:dyDescent="0.3">
      <c r="A23" s="29" t="s">
        <v>24</v>
      </c>
      <c r="B23" s="30">
        <f>+B7+B10+B13+B16+B19</f>
        <v>401</v>
      </c>
      <c r="C23" s="30">
        <f t="shared" ref="C23:G23" si="8">+C7+C10+C13+C16+C19</f>
        <v>225</v>
      </c>
      <c r="D23" s="30">
        <f t="shared" si="8"/>
        <v>306</v>
      </c>
      <c r="E23" s="30">
        <f t="shared" si="8"/>
        <v>255</v>
      </c>
      <c r="F23" s="30">
        <f t="shared" si="8"/>
        <v>364</v>
      </c>
      <c r="G23" s="30">
        <f t="shared" si="8"/>
        <v>457</v>
      </c>
      <c r="H23" s="30"/>
      <c r="I23" s="30"/>
      <c r="J23" s="30"/>
      <c r="K23" s="30"/>
      <c r="L23" s="30"/>
      <c r="M23" s="30"/>
      <c r="N23" s="31">
        <f>SUM(B23:M23)</f>
        <v>2008</v>
      </c>
    </row>
    <row r="24" spans="1:14" ht="28.5" customHeight="1" thickBot="1" x14ac:dyDescent="0.3">
      <c r="A24" s="26" t="s">
        <v>22</v>
      </c>
      <c r="B24" s="27">
        <f>+B8+B11+B14+B17+B20</f>
        <v>215</v>
      </c>
      <c r="C24" s="27">
        <f t="shared" ref="C24:G24" si="9">+C8+C11+C14+C17+C20</f>
        <v>179</v>
      </c>
      <c r="D24" s="27">
        <f t="shared" si="9"/>
        <v>200</v>
      </c>
      <c r="E24" s="27">
        <f t="shared" si="9"/>
        <v>155</v>
      </c>
      <c r="F24" s="27">
        <f t="shared" si="9"/>
        <v>213</v>
      </c>
      <c r="G24" s="27">
        <f t="shared" si="9"/>
        <v>245</v>
      </c>
      <c r="H24" s="27"/>
      <c r="I24" s="27"/>
      <c r="J24" s="27"/>
      <c r="K24" s="27"/>
      <c r="L24" s="27"/>
      <c r="M24" s="27"/>
      <c r="N24" s="28">
        <f>SUM(B24:M24)</f>
        <v>1207</v>
      </c>
    </row>
    <row r="25" spans="1:14" ht="12" customHeight="1" x14ac:dyDescent="0.25">
      <c r="A25" s="3" t="s">
        <v>8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  <row r="26" spans="1:14" ht="12" customHeight="1" x14ac:dyDescent="0.25">
      <c r="A26" s="3" t="s">
        <v>2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  <row r="27" spans="1:14" ht="12" customHeight="1" x14ac:dyDescent="0.25">
      <c r="A27" s="3" t="s">
        <v>29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  <row r="28" spans="1:14" ht="13.5" customHeight="1" x14ac:dyDescent="0.25">
      <c r="A28" s="4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</row>
  </sheetData>
  <mergeCells count="4">
    <mergeCell ref="A1:N1"/>
    <mergeCell ref="A2:N2"/>
    <mergeCell ref="A3:N3"/>
    <mergeCell ref="A4:N4"/>
  </mergeCells>
  <printOptions horizontalCentered="1"/>
  <pageMargins left="0" right="0" top="0.35433070866141736" bottom="0.74803149606299213" header="0.31496062992125984" footer="0.31496062992125984"/>
  <pageSetup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15"/>
  <sheetViews>
    <sheetView showGridLines="0" workbookViewId="0">
      <selection activeCell="B13" sqref="B13"/>
    </sheetView>
  </sheetViews>
  <sheetFormatPr baseColWidth="10" defaultRowHeight="15" x14ac:dyDescent="0.25"/>
  <cols>
    <col min="2" max="2" width="41.85546875" customWidth="1"/>
    <col min="3" max="3" width="17.7109375" customWidth="1"/>
    <col min="4" max="6" width="15.5703125" customWidth="1"/>
    <col min="7" max="7" width="15.85546875" customWidth="1"/>
  </cols>
  <sheetData>
    <row r="3" spans="2:7" ht="17.25" customHeight="1" x14ac:dyDescent="0.25">
      <c r="B3" s="74" t="s">
        <v>7</v>
      </c>
      <c r="C3" s="74"/>
      <c r="D3" s="74"/>
      <c r="E3" s="74"/>
      <c r="F3" s="74"/>
      <c r="G3" s="74"/>
    </row>
    <row r="4" spans="2:7" ht="5.25" customHeight="1" x14ac:dyDescent="0.25">
      <c r="B4" s="75"/>
      <c r="C4" s="75"/>
      <c r="D4" s="75"/>
      <c r="E4" s="75"/>
      <c r="F4" s="75"/>
      <c r="G4" s="75"/>
    </row>
    <row r="5" spans="2:7" ht="13.5" customHeight="1" x14ac:dyDescent="0.25">
      <c r="B5" s="74" t="s">
        <v>42</v>
      </c>
      <c r="C5" s="74"/>
      <c r="D5" s="74"/>
      <c r="E5" s="74"/>
      <c r="F5" s="74"/>
      <c r="G5" s="74"/>
    </row>
    <row r="6" spans="2:7" ht="1.5" customHeight="1" x14ac:dyDescent="0.25">
      <c r="B6" s="76"/>
      <c r="C6" s="76"/>
      <c r="D6" s="76"/>
      <c r="E6" s="76"/>
      <c r="F6" s="76"/>
      <c r="G6" s="76"/>
    </row>
    <row r="7" spans="2:7" ht="15.75" x14ac:dyDescent="0.25">
      <c r="B7" s="74" t="s">
        <v>43</v>
      </c>
      <c r="C7" s="74"/>
      <c r="D7" s="74"/>
      <c r="E7" s="74"/>
      <c r="F7" s="74"/>
      <c r="G7" s="74"/>
    </row>
    <row r="8" spans="2:7" ht="3.75" customHeight="1" thickBot="1" x14ac:dyDescent="0.3"/>
    <row r="9" spans="2:7" ht="33" customHeight="1" thickBot="1" x14ac:dyDescent="0.3">
      <c r="B9" s="77" t="s">
        <v>44</v>
      </c>
      <c r="C9" s="78" t="s">
        <v>45</v>
      </c>
      <c r="D9" s="79"/>
      <c r="E9" s="79"/>
      <c r="F9" s="80"/>
      <c r="G9" s="81" t="s">
        <v>46</v>
      </c>
    </row>
    <row r="10" spans="2:7" ht="47.25" customHeight="1" thickBot="1" x14ac:dyDescent="0.3">
      <c r="B10" s="82"/>
      <c r="C10" s="83" t="s">
        <v>47</v>
      </c>
      <c r="D10" s="84" t="s">
        <v>48</v>
      </c>
      <c r="E10" s="83" t="s">
        <v>49</v>
      </c>
      <c r="F10" s="84" t="s">
        <v>50</v>
      </c>
      <c r="G10" s="85"/>
    </row>
    <row r="11" spans="2:7" ht="29.25" customHeight="1" x14ac:dyDescent="0.25">
      <c r="B11" s="86" t="s">
        <v>51</v>
      </c>
      <c r="C11" s="87">
        <v>71</v>
      </c>
      <c r="D11" s="88">
        <v>50</v>
      </c>
      <c r="E11" s="88">
        <v>38</v>
      </c>
      <c r="F11" s="88">
        <v>0</v>
      </c>
      <c r="G11" s="89">
        <f>SUM(C11:F11)</f>
        <v>159</v>
      </c>
    </row>
    <row r="12" spans="2:7" ht="29.25" customHeight="1" x14ac:dyDescent="0.25">
      <c r="B12" s="90" t="s">
        <v>52</v>
      </c>
      <c r="C12" s="91">
        <v>489</v>
      </c>
      <c r="D12" s="92">
        <v>397</v>
      </c>
      <c r="E12" s="92">
        <v>882</v>
      </c>
      <c r="F12" s="92">
        <v>84</v>
      </c>
      <c r="G12" s="93">
        <f>SUM(C12:F12)</f>
        <v>1852</v>
      </c>
    </row>
    <row r="13" spans="2:7" x14ac:dyDescent="0.25">
      <c r="B13" s="94" t="s">
        <v>53</v>
      </c>
    </row>
    <row r="14" spans="2:7" x14ac:dyDescent="0.25">
      <c r="B14" s="94" t="s">
        <v>54</v>
      </c>
    </row>
    <row r="15" spans="2:7" x14ac:dyDescent="0.25">
      <c r="B15" s="94" t="s">
        <v>55</v>
      </c>
    </row>
  </sheetData>
  <mergeCells count="6">
    <mergeCell ref="B3:G3"/>
    <mergeCell ref="B5:G5"/>
    <mergeCell ref="B7:G7"/>
    <mergeCell ref="B9:B10"/>
    <mergeCell ref="C9:F9"/>
    <mergeCell ref="G9:G10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21"/>
  <sheetViews>
    <sheetView showGridLines="0" tabSelected="1" topLeftCell="A112" zoomScaleNormal="100" workbookViewId="0">
      <selection activeCell="A127" sqref="A127"/>
    </sheetView>
  </sheetViews>
  <sheetFormatPr baseColWidth="10" defaultRowHeight="15" x14ac:dyDescent="0.25"/>
  <cols>
    <col min="2" max="2" width="22.85546875" customWidth="1"/>
    <col min="3" max="3" width="27.7109375" customWidth="1"/>
    <col min="4" max="4" width="9" customWidth="1"/>
    <col min="5" max="5" width="9.5703125" customWidth="1"/>
    <col min="6" max="6" width="9.42578125" customWidth="1"/>
    <col min="7" max="7" width="9.28515625" customWidth="1"/>
    <col min="8" max="8" width="9.42578125" customWidth="1"/>
    <col min="9" max="9" width="8.7109375" customWidth="1"/>
    <col min="10" max="10" width="9.28515625" customWidth="1"/>
  </cols>
  <sheetData>
    <row r="2" spans="2:10" ht="15.75" customHeight="1" x14ac:dyDescent="0.25">
      <c r="B2" s="71" t="s">
        <v>7</v>
      </c>
      <c r="C2" s="71"/>
      <c r="D2" s="71"/>
      <c r="E2" s="71"/>
      <c r="F2" s="71"/>
      <c r="G2" s="71"/>
      <c r="H2" s="71"/>
      <c r="I2" s="71"/>
      <c r="J2" s="71"/>
    </row>
    <row r="3" spans="2:10" x14ac:dyDescent="0.25">
      <c r="B3" s="71" t="s">
        <v>30</v>
      </c>
      <c r="C3" s="71"/>
      <c r="D3" s="71"/>
      <c r="E3" s="71"/>
      <c r="F3" s="71"/>
      <c r="G3" s="71"/>
      <c r="H3" s="71"/>
      <c r="I3" s="71"/>
      <c r="J3" s="71"/>
    </row>
    <row r="4" spans="2:10" ht="15.75" thickBot="1" x14ac:dyDescent="0.3">
      <c r="B4" s="39"/>
      <c r="C4" s="39"/>
      <c r="D4" s="39"/>
      <c r="E4" s="39"/>
      <c r="F4" s="39"/>
      <c r="G4" s="39"/>
      <c r="H4" s="39"/>
      <c r="I4" s="39"/>
      <c r="J4" s="39"/>
    </row>
    <row r="5" spans="2:10" ht="15.75" thickBot="1" x14ac:dyDescent="0.3">
      <c r="B5" s="45" t="s">
        <v>32</v>
      </c>
      <c r="C5" s="44" t="s">
        <v>37</v>
      </c>
      <c r="D5" s="45" t="s">
        <v>9</v>
      </c>
      <c r="E5" s="45" t="s">
        <v>10</v>
      </c>
      <c r="F5" s="46" t="s">
        <v>11</v>
      </c>
      <c r="G5" s="45" t="s">
        <v>12</v>
      </c>
      <c r="H5" s="46" t="s">
        <v>13</v>
      </c>
      <c r="I5" s="45" t="s">
        <v>14</v>
      </c>
      <c r="J5" s="47" t="s">
        <v>31</v>
      </c>
    </row>
    <row r="6" spans="2:10" ht="42.75" x14ac:dyDescent="0.25">
      <c r="B6" s="72" t="s">
        <v>36</v>
      </c>
      <c r="C6" s="52" t="s">
        <v>33</v>
      </c>
      <c r="D6" s="53">
        <v>135</v>
      </c>
      <c r="E6" s="54">
        <v>73</v>
      </c>
      <c r="F6" s="54">
        <v>100</v>
      </c>
      <c r="G6" s="54">
        <v>93</v>
      </c>
      <c r="H6" s="54">
        <v>76</v>
      </c>
      <c r="I6" s="54">
        <v>81</v>
      </c>
      <c r="J6" s="54">
        <v>558</v>
      </c>
    </row>
    <row r="7" spans="2:10" ht="28.5" x14ac:dyDescent="0.25">
      <c r="B7" s="73"/>
      <c r="C7" s="55" t="s">
        <v>34</v>
      </c>
      <c r="D7" s="56">
        <v>77</v>
      </c>
      <c r="E7" s="57">
        <v>67</v>
      </c>
      <c r="F7" s="57">
        <v>53</v>
      </c>
      <c r="G7" s="57">
        <v>74</v>
      </c>
      <c r="H7" s="57">
        <v>21</v>
      </c>
      <c r="I7" s="57">
        <v>0</v>
      </c>
      <c r="J7" s="57">
        <v>292</v>
      </c>
    </row>
    <row r="8" spans="2:10" x14ac:dyDescent="0.25">
      <c r="B8" s="58"/>
      <c r="C8" s="59" t="s">
        <v>35</v>
      </c>
      <c r="D8" s="60">
        <f>D7/D6</f>
        <v>0.57037037037037042</v>
      </c>
      <c r="E8" s="61">
        <f t="shared" ref="E8:J8" si="0">E7/E6</f>
        <v>0.9178082191780822</v>
      </c>
      <c r="F8" s="61">
        <f t="shared" si="0"/>
        <v>0.53</v>
      </c>
      <c r="G8" s="61">
        <f t="shared" si="0"/>
        <v>0.79569892473118276</v>
      </c>
      <c r="H8" s="61">
        <f t="shared" si="0"/>
        <v>0.27631578947368424</v>
      </c>
      <c r="I8" s="61">
        <f t="shared" si="0"/>
        <v>0</v>
      </c>
      <c r="J8" s="61">
        <f t="shared" si="0"/>
        <v>0.52329749103942658</v>
      </c>
    </row>
    <row r="32" spans="2:10" x14ac:dyDescent="0.25">
      <c r="B32" s="71" t="s">
        <v>7</v>
      </c>
      <c r="C32" s="71"/>
      <c r="D32" s="71"/>
      <c r="E32" s="71"/>
      <c r="F32" s="71"/>
      <c r="G32" s="71"/>
      <c r="H32" s="71"/>
      <c r="I32" s="71"/>
      <c r="J32" s="71"/>
    </row>
    <row r="33" spans="2:10" x14ac:dyDescent="0.25">
      <c r="B33" s="71" t="s">
        <v>30</v>
      </c>
      <c r="C33" s="71"/>
      <c r="D33" s="71"/>
      <c r="E33" s="71"/>
      <c r="F33" s="71"/>
      <c r="G33" s="71"/>
      <c r="H33" s="71"/>
      <c r="I33" s="71"/>
      <c r="J33" s="71"/>
    </row>
    <row r="34" spans="2:10" ht="15.75" thickBot="1" x14ac:dyDescent="0.3">
      <c r="B34" s="39"/>
      <c r="C34" s="39"/>
      <c r="D34" s="39"/>
      <c r="E34" s="39"/>
      <c r="F34" s="39"/>
      <c r="G34" s="39"/>
      <c r="H34" s="39"/>
      <c r="I34" s="39"/>
      <c r="J34" s="39"/>
    </row>
    <row r="35" spans="2:10" ht="15.75" thickBot="1" x14ac:dyDescent="0.3">
      <c r="B35" s="43" t="s">
        <v>32</v>
      </c>
      <c r="C35" s="44" t="s">
        <v>37</v>
      </c>
      <c r="D35" s="62" t="s">
        <v>9</v>
      </c>
      <c r="E35" s="63" t="s">
        <v>10</v>
      </c>
      <c r="F35" s="62" t="s">
        <v>11</v>
      </c>
      <c r="G35" s="63" t="s">
        <v>12</v>
      </c>
      <c r="H35" s="62" t="s">
        <v>13</v>
      </c>
      <c r="I35" s="63" t="s">
        <v>14</v>
      </c>
      <c r="J35" s="64" t="s">
        <v>31</v>
      </c>
    </row>
    <row r="36" spans="2:10" ht="42.75" x14ac:dyDescent="0.25">
      <c r="B36" s="72" t="s">
        <v>38</v>
      </c>
      <c r="C36" s="52" t="s">
        <v>33</v>
      </c>
      <c r="D36" s="65">
        <v>134</v>
      </c>
      <c r="E36" s="65">
        <v>66</v>
      </c>
      <c r="F36" s="65">
        <v>101</v>
      </c>
      <c r="G36" s="65">
        <v>79</v>
      </c>
      <c r="H36" s="65">
        <v>70</v>
      </c>
      <c r="I36" s="65">
        <v>80</v>
      </c>
      <c r="J36" s="65">
        <v>530</v>
      </c>
    </row>
    <row r="37" spans="2:10" ht="28.5" x14ac:dyDescent="0.25">
      <c r="B37" s="73"/>
      <c r="C37" s="55" t="s">
        <v>34</v>
      </c>
      <c r="D37" s="66">
        <v>60</v>
      </c>
      <c r="E37" s="66">
        <v>36</v>
      </c>
      <c r="F37" s="66">
        <v>71</v>
      </c>
      <c r="G37" s="66">
        <v>18</v>
      </c>
      <c r="H37" s="66">
        <v>3</v>
      </c>
      <c r="I37" s="66">
        <v>0</v>
      </c>
      <c r="J37" s="66">
        <v>188</v>
      </c>
    </row>
    <row r="38" spans="2:10" x14ac:dyDescent="0.25">
      <c r="B38" s="58"/>
      <c r="C38" s="59" t="s">
        <v>35</v>
      </c>
      <c r="D38" s="38">
        <f>D37/D36</f>
        <v>0.44776119402985076</v>
      </c>
      <c r="E38" s="38">
        <f t="shared" ref="E38" si="1">E37/E36</f>
        <v>0.54545454545454541</v>
      </c>
      <c r="F38" s="38">
        <f t="shared" ref="F38" si="2">F37/F36</f>
        <v>0.70297029702970293</v>
      </c>
      <c r="G38" s="38">
        <f t="shared" ref="G38" si="3">G37/G36</f>
        <v>0.22784810126582278</v>
      </c>
      <c r="H38" s="38">
        <f t="shared" ref="H38" si="4">H37/H36</f>
        <v>4.2857142857142858E-2</v>
      </c>
      <c r="I38" s="38">
        <f t="shared" ref="I38" si="5">I37/I36</f>
        <v>0</v>
      </c>
      <c r="J38" s="38">
        <f t="shared" ref="J38" si="6">J37/J36</f>
        <v>0.35471698113207545</v>
      </c>
    </row>
    <row r="60" spans="2:10" x14ac:dyDescent="0.25">
      <c r="B60" s="71" t="s">
        <v>7</v>
      </c>
      <c r="C60" s="71"/>
      <c r="D60" s="71"/>
      <c r="E60" s="71"/>
      <c r="F60" s="71"/>
      <c r="G60" s="71"/>
      <c r="H60" s="71"/>
      <c r="I60" s="71"/>
      <c r="J60" s="71"/>
    </row>
    <row r="61" spans="2:10" x14ac:dyDescent="0.25">
      <c r="B61" s="71" t="s">
        <v>30</v>
      </c>
      <c r="C61" s="71"/>
      <c r="D61" s="71"/>
      <c r="E61" s="71"/>
      <c r="F61" s="71"/>
      <c r="G61" s="71"/>
      <c r="H61" s="71"/>
      <c r="I61" s="71"/>
      <c r="J61" s="71"/>
    </row>
    <row r="62" spans="2:10" ht="15.75" thickBot="1" x14ac:dyDescent="0.3">
      <c r="B62" s="39"/>
      <c r="C62" s="39"/>
      <c r="D62" s="51"/>
      <c r="E62" s="51"/>
      <c r="F62" s="51"/>
      <c r="G62" s="51"/>
      <c r="H62" s="51"/>
      <c r="I62" s="51"/>
      <c r="J62" s="51"/>
    </row>
    <row r="63" spans="2:10" ht="15.75" thickBot="1" x14ac:dyDescent="0.3">
      <c r="B63" s="41" t="s">
        <v>32</v>
      </c>
      <c r="C63" s="42" t="s">
        <v>37</v>
      </c>
      <c r="D63" s="48" t="s">
        <v>9</v>
      </c>
      <c r="E63" s="49" t="s">
        <v>10</v>
      </c>
      <c r="F63" s="48" t="s">
        <v>11</v>
      </c>
      <c r="G63" s="49" t="s">
        <v>12</v>
      </c>
      <c r="H63" s="48" t="s">
        <v>13</v>
      </c>
      <c r="I63" s="49" t="s">
        <v>14</v>
      </c>
      <c r="J63" s="50" t="s">
        <v>31</v>
      </c>
    </row>
    <row r="64" spans="2:10" ht="42.75" x14ac:dyDescent="0.25">
      <c r="B64" s="72" t="s">
        <v>39</v>
      </c>
      <c r="C64" s="52" t="s">
        <v>33</v>
      </c>
      <c r="D64" s="65">
        <v>132</v>
      </c>
      <c r="E64" s="65">
        <v>86</v>
      </c>
      <c r="F64" s="65">
        <v>105</v>
      </c>
      <c r="G64" s="65">
        <v>83</v>
      </c>
      <c r="H64" s="65">
        <v>0</v>
      </c>
      <c r="I64" s="65">
        <v>0</v>
      </c>
      <c r="J64" s="65">
        <v>406</v>
      </c>
    </row>
    <row r="65" spans="2:10" ht="28.5" x14ac:dyDescent="0.25">
      <c r="B65" s="73"/>
      <c r="C65" s="55" t="s">
        <v>34</v>
      </c>
      <c r="D65" s="66">
        <v>78</v>
      </c>
      <c r="E65" s="66">
        <v>76</v>
      </c>
      <c r="F65" s="66">
        <v>76</v>
      </c>
      <c r="G65" s="66">
        <v>63</v>
      </c>
      <c r="H65" s="66">
        <v>0</v>
      </c>
      <c r="I65" s="66">
        <v>0</v>
      </c>
      <c r="J65" s="66">
        <v>293</v>
      </c>
    </row>
    <row r="66" spans="2:10" x14ac:dyDescent="0.25">
      <c r="B66" s="58"/>
      <c r="C66" s="59" t="s">
        <v>35</v>
      </c>
      <c r="D66" s="38">
        <f>D65/D64</f>
        <v>0.59090909090909094</v>
      </c>
      <c r="E66" s="38">
        <f t="shared" ref="E66" si="7">E65/E64</f>
        <v>0.88372093023255816</v>
      </c>
      <c r="F66" s="38">
        <f t="shared" ref="F66" si="8">F65/F64</f>
        <v>0.72380952380952379</v>
      </c>
      <c r="G66" s="38">
        <f t="shared" ref="G66" si="9">G65/G64</f>
        <v>0.75903614457831325</v>
      </c>
      <c r="H66" s="38">
        <v>0</v>
      </c>
      <c r="I66" s="38">
        <v>0</v>
      </c>
      <c r="J66" s="38">
        <f t="shared" ref="J66" si="10">J65/J64</f>
        <v>0.72167487684729059</v>
      </c>
    </row>
    <row r="87" spans="2:10" x14ac:dyDescent="0.25">
      <c r="B87" s="71" t="s">
        <v>7</v>
      </c>
      <c r="C87" s="71"/>
      <c r="D87" s="71"/>
      <c r="E87" s="71"/>
      <c r="F87" s="71"/>
      <c r="G87" s="71"/>
      <c r="H87" s="71"/>
      <c r="I87" s="71"/>
      <c r="J87" s="71"/>
    </row>
    <row r="88" spans="2:10" x14ac:dyDescent="0.25">
      <c r="B88" s="71" t="s">
        <v>30</v>
      </c>
      <c r="C88" s="71"/>
      <c r="D88" s="71"/>
      <c r="E88" s="71"/>
      <c r="F88" s="71"/>
      <c r="G88" s="71"/>
      <c r="H88" s="71"/>
      <c r="I88" s="71"/>
      <c r="J88" s="71"/>
    </row>
    <row r="89" spans="2:10" ht="15.75" thickBot="1" x14ac:dyDescent="0.3">
      <c r="B89" s="39"/>
      <c r="C89" s="39"/>
      <c r="D89" s="39"/>
      <c r="E89" s="39"/>
      <c r="F89" s="39"/>
      <c r="G89" s="39"/>
      <c r="H89" s="39"/>
      <c r="I89" s="39"/>
      <c r="J89" s="39"/>
    </row>
    <row r="90" spans="2:10" ht="15.75" thickBot="1" x14ac:dyDescent="0.3">
      <c r="B90" s="41" t="s">
        <v>32</v>
      </c>
      <c r="C90" s="42" t="s">
        <v>37</v>
      </c>
      <c r="D90" s="48" t="s">
        <v>9</v>
      </c>
      <c r="E90" s="49" t="s">
        <v>10</v>
      </c>
      <c r="F90" s="48" t="s">
        <v>11</v>
      </c>
      <c r="G90" s="49" t="s">
        <v>12</v>
      </c>
      <c r="H90" s="48" t="s">
        <v>13</v>
      </c>
      <c r="I90" s="49" t="s">
        <v>14</v>
      </c>
      <c r="J90" s="50" t="s">
        <v>31</v>
      </c>
    </row>
    <row r="91" spans="2:10" ht="42.75" x14ac:dyDescent="0.25">
      <c r="B91" s="72" t="s">
        <v>40</v>
      </c>
      <c r="C91" s="52" t="s">
        <v>33</v>
      </c>
      <c r="D91" s="65">
        <v>0</v>
      </c>
      <c r="E91" s="65">
        <v>0</v>
      </c>
      <c r="F91" s="65">
        <v>0</v>
      </c>
      <c r="G91" s="65">
        <v>0</v>
      </c>
      <c r="H91" s="65">
        <v>218</v>
      </c>
      <c r="I91" s="65">
        <v>226</v>
      </c>
      <c r="J91" s="65">
        <v>444</v>
      </c>
    </row>
    <row r="92" spans="2:10" ht="28.5" x14ac:dyDescent="0.25">
      <c r="B92" s="73"/>
      <c r="C92" s="55" t="s">
        <v>34</v>
      </c>
      <c r="D92" s="66">
        <v>0</v>
      </c>
      <c r="E92" s="66">
        <v>0</v>
      </c>
      <c r="F92" s="66">
        <v>0</v>
      </c>
      <c r="G92" s="66">
        <v>0</v>
      </c>
      <c r="H92" s="66">
        <v>189</v>
      </c>
      <c r="I92" s="66">
        <v>182</v>
      </c>
      <c r="J92" s="66">
        <v>371</v>
      </c>
    </row>
    <row r="93" spans="2:10" x14ac:dyDescent="0.25">
      <c r="B93" s="58"/>
      <c r="C93" s="59" t="s">
        <v>35</v>
      </c>
      <c r="D93" s="38">
        <v>0</v>
      </c>
      <c r="E93" s="38">
        <v>0</v>
      </c>
      <c r="F93" s="38">
        <v>0</v>
      </c>
      <c r="G93" s="38">
        <v>0</v>
      </c>
      <c r="H93" s="38">
        <f t="shared" ref="H93" si="11">H92/H91</f>
        <v>0.8669724770642202</v>
      </c>
      <c r="I93" s="38">
        <f t="shared" ref="I93" si="12">I92/I91</f>
        <v>0.80530973451327437</v>
      </c>
      <c r="J93" s="38">
        <f t="shared" ref="J93" si="13">J92/J91</f>
        <v>0.8355855855855856</v>
      </c>
    </row>
    <row r="115" spans="2:10" x14ac:dyDescent="0.25">
      <c r="B115" s="71" t="s">
        <v>7</v>
      </c>
      <c r="C115" s="71"/>
      <c r="D115" s="71"/>
      <c r="E115" s="71"/>
      <c r="F115" s="71"/>
      <c r="G115" s="71"/>
      <c r="H115" s="71"/>
      <c r="I115" s="71"/>
      <c r="J115" s="71"/>
    </row>
    <row r="116" spans="2:10" x14ac:dyDescent="0.25">
      <c r="B116" s="71" t="s">
        <v>30</v>
      </c>
      <c r="C116" s="71"/>
      <c r="D116" s="71"/>
      <c r="E116" s="71"/>
      <c r="F116" s="71"/>
      <c r="G116" s="71"/>
      <c r="H116" s="71"/>
      <c r="I116" s="71"/>
      <c r="J116" s="71"/>
    </row>
    <row r="117" spans="2:10" ht="15.75" thickBot="1" x14ac:dyDescent="0.3">
      <c r="B117" s="39"/>
      <c r="C117" s="39"/>
      <c r="D117" s="39"/>
      <c r="E117" s="39"/>
      <c r="F117" s="39"/>
      <c r="G117" s="39"/>
      <c r="H117" s="39"/>
      <c r="I117" s="39"/>
      <c r="J117" s="39"/>
    </row>
    <row r="118" spans="2:10" ht="15.75" thickBot="1" x14ac:dyDescent="0.3">
      <c r="B118" s="41" t="s">
        <v>32</v>
      </c>
      <c r="C118" s="42" t="s">
        <v>37</v>
      </c>
      <c r="D118" s="48" t="s">
        <v>9</v>
      </c>
      <c r="E118" s="49" t="s">
        <v>10</v>
      </c>
      <c r="F118" s="48" t="s">
        <v>11</v>
      </c>
      <c r="G118" s="49" t="s">
        <v>12</v>
      </c>
      <c r="H118" s="48" t="s">
        <v>13</v>
      </c>
      <c r="I118" s="49" t="s">
        <v>14</v>
      </c>
      <c r="J118" s="50" t="s">
        <v>31</v>
      </c>
    </row>
    <row r="119" spans="2:10" ht="42.75" x14ac:dyDescent="0.25">
      <c r="B119" s="72" t="s">
        <v>41</v>
      </c>
      <c r="C119" s="52" t="s">
        <v>33</v>
      </c>
      <c r="D119" s="65">
        <v>0</v>
      </c>
      <c r="E119" s="65">
        <v>0</v>
      </c>
      <c r="F119" s="65">
        <v>0</v>
      </c>
      <c r="G119" s="65">
        <v>0</v>
      </c>
      <c r="H119" s="65">
        <v>0</v>
      </c>
      <c r="I119" s="65">
        <v>70</v>
      </c>
      <c r="J119" s="65">
        <v>70</v>
      </c>
    </row>
    <row r="120" spans="2:10" ht="28.5" x14ac:dyDescent="0.25">
      <c r="B120" s="73"/>
      <c r="C120" s="55" t="s">
        <v>34</v>
      </c>
      <c r="D120" s="66">
        <v>0</v>
      </c>
      <c r="E120" s="66">
        <v>0</v>
      </c>
      <c r="F120" s="66">
        <v>0</v>
      </c>
      <c r="G120" s="66">
        <v>0</v>
      </c>
      <c r="H120" s="66">
        <v>0</v>
      </c>
      <c r="I120" s="66">
        <v>63</v>
      </c>
      <c r="J120" s="66">
        <v>63</v>
      </c>
    </row>
    <row r="121" spans="2:10" x14ac:dyDescent="0.25">
      <c r="B121" s="40"/>
      <c r="C121" s="59" t="s">
        <v>35</v>
      </c>
      <c r="D121" s="38">
        <v>0</v>
      </c>
      <c r="E121" s="38">
        <v>0</v>
      </c>
      <c r="F121" s="38">
        <v>0</v>
      </c>
      <c r="G121" s="38">
        <v>0</v>
      </c>
      <c r="H121" s="38">
        <v>0</v>
      </c>
      <c r="I121" s="38">
        <f t="shared" ref="I121" si="14">I120/I119</f>
        <v>0.9</v>
      </c>
      <c r="J121" s="38">
        <f t="shared" ref="J121" si="15">J120/J119</f>
        <v>0.9</v>
      </c>
    </row>
  </sheetData>
  <mergeCells count="15">
    <mergeCell ref="B2:J2"/>
    <mergeCell ref="B6:B7"/>
    <mergeCell ref="B36:B37"/>
    <mergeCell ref="B64:B65"/>
    <mergeCell ref="B91:B92"/>
    <mergeCell ref="B3:J3"/>
    <mergeCell ref="B32:J32"/>
    <mergeCell ref="B33:J33"/>
    <mergeCell ref="B60:J60"/>
    <mergeCell ref="B61:J61"/>
    <mergeCell ref="B115:J115"/>
    <mergeCell ref="B116:J116"/>
    <mergeCell ref="B87:J87"/>
    <mergeCell ref="B88:J88"/>
    <mergeCell ref="B119:B120"/>
  </mergeCells>
  <conditionalFormatting sqref="D66:J66">
    <cfRule type="dataBar" priority="3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{F9914A04-9C71-4449-BA23-A87846A7C8C6}</x14:id>
        </ext>
      </extLst>
    </cfRule>
  </conditionalFormatting>
  <conditionalFormatting sqref="D8:J8">
    <cfRule type="dataBar" priority="5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{D5E00DCB-9380-4B51-ACB4-41DD21EB08DD}</x14:id>
        </ext>
      </extLst>
    </cfRule>
  </conditionalFormatting>
  <conditionalFormatting sqref="D38:J38">
    <cfRule type="dataBar" priority="4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{D1FC50FA-44F1-4A05-B4E7-ACEF91BF7E50}</x14:id>
        </ext>
      </extLst>
    </cfRule>
  </conditionalFormatting>
  <conditionalFormatting sqref="D93:J93">
    <cfRule type="dataBar" priority="2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{33833171-2A1B-4656-AD1B-55922B88288E}</x14:id>
        </ext>
      </extLst>
    </cfRule>
  </conditionalFormatting>
  <conditionalFormatting sqref="D121:J121">
    <cfRule type="dataBar" priority="1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{A5E7D650-5F70-4ADA-A04B-C84601BF2076}</x14:id>
        </ext>
      </extLst>
    </cfRule>
  </conditionalFormatting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9914A04-9C71-4449-BA23-A87846A7C8C6}">
            <x14:dataBar minLength="0" maxLength="100" border="1" negativeBarBorderColorSameAsPositive="0">
              <x14:cfvo type="autoMin"/>
              <x14:cfvo type="autoMax"/>
              <x14:borderColor rgb="FFD6007B"/>
              <x14:negativeFillColor rgb="FFFF0000"/>
              <x14:negativeBorderColor rgb="FFFF0000"/>
              <x14:axisColor rgb="FF000000"/>
            </x14:dataBar>
          </x14:cfRule>
          <xm:sqref>D66:J66</xm:sqref>
        </x14:conditionalFormatting>
        <x14:conditionalFormatting xmlns:xm="http://schemas.microsoft.com/office/excel/2006/main">
          <x14:cfRule type="dataBar" id="{D5E00DCB-9380-4B51-ACB4-41DD21EB08DD}">
            <x14:dataBar minLength="0" maxLength="100" border="1" negativeBarBorderColorSameAsPositive="0">
              <x14:cfvo type="autoMin"/>
              <x14:cfvo type="autoMax"/>
              <x14:borderColor rgb="FFD6007B"/>
              <x14:negativeFillColor rgb="FFFF0000"/>
              <x14:negativeBorderColor rgb="FFFF0000"/>
              <x14:axisColor rgb="FF000000"/>
            </x14:dataBar>
          </x14:cfRule>
          <xm:sqref>D8:J8</xm:sqref>
        </x14:conditionalFormatting>
        <x14:conditionalFormatting xmlns:xm="http://schemas.microsoft.com/office/excel/2006/main">
          <x14:cfRule type="dataBar" id="{D1FC50FA-44F1-4A05-B4E7-ACEF91BF7E50}">
            <x14:dataBar minLength="0" maxLength="100" border="1" negativeBarBorderColorSameAsPositive="0">
              <x14:cfvo type="autoMin"/>
              <x14:cfvo type="autoMax"/>
              <x14:borderColor rgb="FFD6007B"/>
              <x14:negativeFillColor rgb="FFFF0000"/>
              <x14:negativeBorderColor rgb="FFFF0000"/>
              <x14:axisColor rgb="FF000000"/>
            </x14:dataBar>
          </x14:cfRule>
          <xm:sqref>D38:J38</xm:sqref>
        </x14:conditionalFormatting>
        <x14:conditionalFormatting xmlns:xm="http://schemas.microsoft.com/office/excel/2006/main">
          <x14:cfRule type="dataBar" id="{33833171-2A1B-4656-AD1B-55922B88288E}">
            <x14:dataBar minLength="0" maxLength="100" border="1" negativeBarBorderColorSameAsPositive="0">
              <x14:cfvo type="autoMin"/>
              <x14:cfvo type="autoMax"/>
              <x14:borderColor rgb="FFD6007B"/>
              <x14:negativeFillColor rgb="FFFF0000"/>
              <x14:negativeBorderColor rgb="FFFF0000"/>
              <x14:axisColor rgb="FF000000"/>
            </x14:dataBar>
          </x14:cfRule>
          <xm:sqref>D93:J93</xm:sqref>
        </x14:conditionalFormatting>
        <x14:conditionalFormatting xmlns:xm="http://schemas.microsoft.com/office/excel/2006/main">
          <x14:cfRule type="dataBar" id="{A5E7D650-5F70-4ADA-A04B-C84601BF2076}">
            <x14:dataBar minLength="0" maxLength="100" border="1" negativeBarBorderColorSameAsPositive="0">
              <x14:cfvo type="autoMin"/>
              <x14:cfvo type="autoMax"/>
              <x14:borderColor rgb="FFD6007B"/>
              <x14:negativeFillColor rgb="FFFF0000"/>
              <x14:negativeBorderColor rgb="FFFF0000"/>
              <x14:axisColor rgb="FF000000"/>
            </x14:dataBar>
          </x14:cfRule>
          <xm:sqref>D121:J121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2021</vt:lpstr>
      <vt:lpstr>Detalle Resuelto</vt:lpstr>
      <vt:lpstr>ESTADISTICA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CSJLORETO</dc:creator>
  <cp:lastModifiedBy>Cesar Garcia</cp:lastModifiedBy>
  <cp:lastPrinted>2021-08-06T16:11:37Z</cp:lastPrinted>
  <dcterms:created xsi:type="dcterms:W3CDTF">2014-06-10T21:55:47Z</dcterms:created>
  <dcterms:modified xsi:type="dcterms:W3CDTF">2021-09-14T01:34:52Z</dcterms:modified>
</cp:coreProperties>
</file>